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'стр1'!$A$1:$DA$123</definedName>
    <definedName name="_xlnm.Print_Area" localSheetId="1">'стр2'!$A$1:$CG$241</definedName>
  </definedNames>
  <calcPr fullCalcOnLoad="1"/>
</workbook>
</file>

<file path=xl/sharedStrings.xml><?xml version="1.0" encoding="utf-8"?>
<sst xmlns="http://schemas.openxmlformats.org/spreadsheetml/2006/main" count="1086" uniqueCount="612">
  <si>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</si>
  <si>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</si>
  <si>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</si>
  <si>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</si>
  <si>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</si>
  <si>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</si>
  <si>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</si>
  <si>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</si>
  <si>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</si>
  <si>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</si>
  <si>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</si>
  <si>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</si>
  <si>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</si>
  <si>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</si>
  <si>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</si>
  <si>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</si>
  <si>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</si>
  <si>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</si>
  <si>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</si>
  <si>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</si>
  <si>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</si>
  <si>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</si>
  <si>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</si>
  <si>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</si>
  <si>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</si>
  <si>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</si>
  <si>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</si>
  <si>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</si>
  <si>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</si>
  <si>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</si>
  <si>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</si>
  <si>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</si>
  <si>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</si>
  <si>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</si>
  <si>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</si>
  <si>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</si>
  <si>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</si>
  <si>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</si>
  <si>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</si>
  <si>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</si>
  <si>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</si>
  <si>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</si>
  <si>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</si>
  <si>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</si>
  <si>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</si>
  <si>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</si>
  <si>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951 0502 5222908 410 310</t>
  </si>
  <si>
    <t>951 0503 7954003 244 310</t>
  </si>
  <si>
    <t>951 0502 3510500 244 240</t>
  </si>
  <si>
    <t>951 0502 3510500 244 241</t>
  </si>
  <si>
    <t>Безвозмездные перечисления  организациям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</si>
  <si>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</si>
  <si>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</si>
  <si>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</si>
  <si>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</si>
  <si>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</si>
  <si>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</si>
  <si>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</si>
  <si>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</si>
  <si>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</si>
  <si>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</si>
  <si>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</si>
  <si>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</si>
  <si>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</si>
  <si>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</si>
  <si>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</si>
  <si>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</si>
  <si>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</si>
  <si>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</si>
  <si>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</si>
  <si>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</si>
  <si>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</si>
  <si>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</si>
  <si>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</si>
  <si>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октября</t>
  </si>
  <si>
    <t>01.10.2013</t>
  </si>
  <si>
    <t>182 1 01 02030 01 3000 110</t>
  </si>
  <si>
    <t xml:space="preserve">Штрафы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</si>
  <si>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</si>
  <si>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</si>
  <si>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</si>
  <si>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</si>
  <si>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</si>
  <si>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</si>
  <si>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</si>
  <si>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</si>
  <si>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</si>
  <si>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</si>
  <si>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</si>
  <si>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</si>
  <si>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</si>
  <si>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</si>
  <si>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</si>
  <si>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</si>
  <si>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</si>
  <si>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</si>
  <si>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</si>
  <si>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</si>
  <si>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</si>
  <si>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</si>
  <si>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</si>
  <si>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</si>
  <si>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</si>
  <si>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</si>
  <si>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</si>
  <si>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</si>
  <si>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</si>
  <si>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</si>
  <si>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</si>
  <si>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</si>
  <si>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</si>
  <si>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</si>
  <si>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</si>
  <si>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</si>
  <si>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</si>
  <si>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</si>
  <si>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</si>
  <si>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</si>
  <si>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</si>
  <si>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</si>
  <si>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</si>
  <si>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</si>
  <si>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</si>
  <si>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</si>
  <si>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</si>
  <si>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</si>
  <si>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</si>
  <si>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</si>
  <si>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</si>
  <si>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</si>
  <si>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</si>
  <si>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</si>
  <si>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</si>
  <si>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</si>
  <si>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</si>
  <si>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</si>
  <si>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</si>
  <si>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</si>
  <si>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</si>
  <si>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</si>
  <si>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</si>
  <si>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</si>
  <si>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</si>
  <si>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</si>
  <si>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</si>
  <si>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</si>
  <si>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</si>
  <si>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</si>
  <si>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</si>
  <si>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</si>
  <si>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</si>
  <si>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</si>
  <si>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</si>
  <si>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</si>
  <si>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</si>
  <si>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</si>
  <si>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</si>
  <si>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</si>
  <si>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</si>
  <si>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</si>
  <si>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</si>
  <si>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</si>
  <si>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</si>
  <si>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</si>
  <si>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951 0406 5221403 410 220</t>
  </si>
  <si>
    <t>951 0502 7951000 410 220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</si>
  <si>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</si>
  <si>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</si>
  <si>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</si>
  <si>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</si>
  <si>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</si>
  <si>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</si>
  <si>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</si>
  <si>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</si>
  <si>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</si>
  <si>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</si>
  <si>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</si>
  <si>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</si>
  <si>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</si>
  <si>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</si>
  <si>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</si>
  <si>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</si>
  <si>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</si>
  <si>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</si>
  <si>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</si>
  <si>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</si>
  <si>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</si>
  <si>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</si>
  <si>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</si>
  <si>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</si>
  <si>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</si>
  <si>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</si>
  <si>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</si>
  <si>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</si>
  <si>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</si>
  <si>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</si>
  <si>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</si>
  <si>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</si>
  <si>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</si>
  <si>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</si>
  <si>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</si>
  <si>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</si>
  <si>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</si>
  <si>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</si>
  <si>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</si>
  <si>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</si>
  <si>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</si>
  <si>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</si>
  <si>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</si>
  <si>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</si>
  <si>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</si>
  <si>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</si>
  <si>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</si>
  <si>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</si>
  <si>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</si>
  <si>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</si>
  <si>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</si>
  <si>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</si>
  <si>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</si>
  <si>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</si>
  <si>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</si>
  <si>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</si>
  <si>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</si>
  <si>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</si>
  <si>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</si>
  <si>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</si>
  <si>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</si>
  <si>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</si>
  <si>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</si>
  <si>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</si>
  <si>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</si>
  <si>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</si>
  <si>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</si>
  <si>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</si>
  <si>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</si>
  <si>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</si>
  <si>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</si>
  <si>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</si>
  <si>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</si>
  <si>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</si>
  <si>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</si>
  <si>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</si>
  <si>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</si>
  <si>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</si>
  <si>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</si>
  <si>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</si>
  <si>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</si>
  <si>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</si>
  <si>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</si>
  <si>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</si>
  <si>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</si>
  <si>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</si>
  <si>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</si>
  <si>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</si>
  <si>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</si>
  <si>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</si>
  <si>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</si>
  <si>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</si>
  <si>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</si>
  <si>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</si>
  <si>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</si>
  <si>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</si>
  <si>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</si>
  <si>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</si>
  <si>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</si>
  <si>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</si>
  <si>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</si>
  <si>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</si>
  <si>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</si>
  <si>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</si>
  <si>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</si>
  <si>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</si>
  <si>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</si>
  <si>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</si>
  <si>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</si>
  <si>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</si>
  <si>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</si>
  <si>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</si>
  <si>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</si>
  <si>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</si>
  <si>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</si>
  <si>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</si>
  <si>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</si>
  <si>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</si>
  <si>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</si>
  <si>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</si>
  <si>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</si>
  <si>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</si>
  <si>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</si>
  <si>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</si>
  <si>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</si>
  <si>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</si>
  <si>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</si>
  <si>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</si>
  <si>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</si>
  <si>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</si>
  <si>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</si>
  <si>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</si>
  <si>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</si>
  <si>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</si>
  <si>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</si>
  <si>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</si>
  <si>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</si>
  <si>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</si>
  <si>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</si>
  <si>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</si>
  <si>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</si>
  <si>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</si>
  <si>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</si>
  <si>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</si>
  <si>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</si>
  <si>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</si>
  <si>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</si>
  <si>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</si>
  <si>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</si>
  <si>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</si>
  <si>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</si>
  <si>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</si>
  <si>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</si>
  <si>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</si>
  <si>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</si>
  <si>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</si>
  <si>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</si>
  <si>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</si>
  <si>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</si>
  <si>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</si>
  <si>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</si>
  <si>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</si>
  <si>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</si>
  <si>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</si>
  <si>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</si>
  <si>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</si>
  <si>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</si>
  <si>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</si>
  <si>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</si>
  <si>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</si>
  <si>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</si>
  <si>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</si>
  <si>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</si>
  <si>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</si>
  <si>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</si>
  <si>
    <t>182 1 01 02010 01 3000 110</t>
  </si>
  <si>
    <t>04</t>
  </si>
  <si>
    <t xml:space="preserve">Штрафы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</si>
  <si>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182 1 06 06023 10 3000 110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</si>
  <si>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</si>
  <si>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</si>
  <si>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</si>
  <si>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</si>
  <si>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951 1 17 01050 10 0000 180</t>
  </si>
  <si>
    <t>Водное хозяйство</t>
  </si>
  <si>
    <t>951 0406 0000000 000 000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</si>
  <si>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</si>
  <si>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</si>
  <si>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951 0406 5221400 000 000</t>
  </si>
  <si>
    <t>Подпрограмма "Охрана и рациональное использование водных обьектов или их частей, расположенных на территории Ростовской области, на 2011-2015 годы"</t>
  </si>
  <si>
    <t>951 0406 5221403 000 000</t>
  </si>
  <si>
    <t>815 1 11 05013 10 0000 120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</si>
  <si>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</si>
  <si>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</si>
  <si>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 161 1 16 33000 00 0000 140   </t>
  </si>
  <si>
    <t xml:space="preserve">   161 1 16 33050 10 6000 140   </t>
  </si>
  <si>
    <t>951 0503 7954003 244 226</t>
  </si>
  <si>
    <t>951 0409 5222700 243 226</t>
  </si>
  <si>
    <t>Резервные фонды исполнительных органов государственной власти субъектов Российской Федерации</t>
  </si>
  <si>
    <t>Увеличение стоимисти основных средств</t>
  </si>
  <si>
    <t>951 0503 0700400 870 310</t>
  </si>
  <si>
    <t>951 0503 0700400 870 000</t>
  </si>
  <si>
    <t>951 0503 0700400 000 000</t>
  </si>
  <si>
    <t>951 0503 0700000 000 000</t>
  </si>
  <si>
    <t>951 1101 7952000  244 220</t>
  </si>
  <si>
    <t>Бюджетные инвестиции в обьекты государственной (муниципальной)собственности государственным (муниципальным) учреждениям</t>
  </si>
  <si>
    <t>951 0406 5221403 410 000</t>
  </si>
  <si>
    <t>951 0406 5221403 410 226</t>
  </si>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</sst>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left" vertical="top" wrapText="1"/>
    </xf>
    <xf numFmtId="4" fontId="34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25" borderId="1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1" fontId="1" fillId="25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4" fontId="1" fillId="25" borderId="15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 horizontal="center"/>
    </xf>
    <xf numFmtId="4" fontId="5" fillId="25" borderId="14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1" fontId="5" fillId="25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left" vertical="center" wrapText="1"/>
    </xf>
    <xf numFmtId="1" fontId="1" fillId="25" borderId="11" xfId="0" applyNumberFormat="1" applyFont="1" applyFill="1" applyBorder="1" applyAlignment="1">
      <alignment horizontal="center" vertical="center"/>
    </xf>
    <xf numFmtId="1" fontId="5" fillId="25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22"/>
  <sheetViews>
    <sheetView view="pageBreakPreview" zoomScaleSheetLayoutView="100" zoomScalePageLayoutView="0" workbookViewId="0" topLeftCell="A1">
      <selection activeCell="BB93" sqref="BB93:BW9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604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82" t="s">
        <v>605</v>
      </c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80" t="s">
        <v>577</v>
      </c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H3" s="183" t="s">
        <v>606</v>
      </c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595</v>
      </c>
      <c r="AC4" s="2"/>
      <c r="AD4" s="2"/>
      <c r="AE4" s="2"/>
      <c r="AF4" s="2"/>
      <c r="AG4" s="2"/>
      <c r="AH4" s="2"/>
      <c r="AI4" s="2"/>
      <c r="AJ4" s="2"/>
      <c r="AK4" s="184" t="s">
        <v>607</v>
      </c>
      <c r="AL4" s="184"/>
      <c r="AM4" s="184"/>
      <c r="AN4" s="184"/>
      <c r="AO4" s="184"/>
      <c r="AP4" s="184"/>
      <c r="AQ4" s="184"/>
      <c r="AR4" s="181" t="s">
        <v>74</v>
      </c>
      <c r="AS4" s="181"/>
      <c r="AT4" s="181"/>
      <c r="AU4" s="181"/>
      <c r="AV4" s="181"/>
      <c r="AW4" s="181"/>
      <c r="AX4" s="181"/>
      <c r="AY4" s="181"/>
      <c r="AZ4" s="181"/>
      <c r="BA4" s="181"/>
      <c r="BB4" s="13" t="s">
        <v>216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77">
        <v>20</v>
      </c>
      <c r="BQ4" s="177"/>
      <c r="BR4" s="177"/>
      <c r="BS4" s="177"/>
      <c r="BT4" s="185"/>
      <c r="BU4" s="185"/>
      <c r="BV4" s="185"/>
      <c r="BW4" s="2" t="s">
        <v>608</v>
      </c>
      <c r="BX4" s="2"/>
      <c r="BY4" s="2"/>
      <c r="BZ4" s="2"/>
      <c r="CA4" s="2"/>
      <c r="CB4" s="2"/>
      <c r="CC4" s="2"/>
      <c r="CD4" s="2"/>
      <c r="CE4" s="2"/>
      <c r="CF4" s="14" t="s">
        <v>609</v>
      </c>
      <c r="CG4" s="2"/>
      <c r="CH4" s="179" t="s">
        <v>75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</row>
    <row r="5" spans="1:103" s="5" customFormat="1" ht="14.25" customHeight="1">
      <c r="A5" s="2" t="s">
        <v>610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611</v>
      </c>
      <c r="CG5" s="2"/>
      <c r="CH5" s="179" t="s">
        <v>0</v>
      </c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</row>
    <row r="6" spans="1:103" s="5" customFormat="1" ht="12.75" customHeight="1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1" t="s">
        <v>2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2"/>
      <c r="CA6" s="2"/>
      <c r="CB6" s="2"/>
      <c r="CC6" s="2"/>
      <c r="CD6" s="2"/>
      <c r="CE6" s="2"/>
      <c r="CF6" s="14" t="s">
        <v>3</v>
      </c>
      <c r="CG6" s="2"/>
      <c r="CH6" s="179" t="s">
        <v>4</v>
      </c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</row>
    <row r="7" spans="1:103" s="5" customFormat="1" ht="15" customHeight="1">
      <c r="A7" s="177" t="s">
        <v>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8" t="s">
        <v>6</v>
      </c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2"/>
      <c r="CA7" s="2"/>
      <c r="CB7" s="2"/>
      <c r="CC7" s="2"/>
      <c r="CD7" s="2"/>
      <c r="CE7" s="2"/>
      <c r="CF7" s="14" t="s">
        <v>7</v>
      </c>
      <c r="CG7" s="2"/>
      <c r="CH7" s="179" t="s">
        <v>8</v>
      </c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</row>
    <row r="8" spans="1:103" s="5" customFormat="1" ht="15" customHeight="1">
      <c r="A8" s="2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</row>
    <row r="9" spans="1:103" s="5" customFormat="1" ht="15" customHeight="1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74" t="s">
        <v>11</v>
      </c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</row>
    <row r="10" spans="1:96" ht="19.5" customHeight="1">
      <c r="A10" s="175" t="s">
        <v>12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</row>
    <row r="11" spans="1:102" ht="42.75" customHeight="1">
      <c r="A11" s="171" t="s">
        <v>13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6" t="s">
        <v>14</v>
      </c>
      <c r="AG11" s="176"/>
      <c r="AH11" s="176"/>
      <c r="AI11" s="176"/>
      <c r="AJ11" s="176"/>
      <c r="AK11" s="176"/>
      <c r="AL11" s="171" t="s">
        <v>594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 t="s">
        <v>15</v>
      </c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 t="s">
        <v>16</v>
      </c>
      <c r="BY11" s="171"/>
      <c r="BZ11" s="171"/>
      <c r="CA11" s="171"/>
      <c r="CB11" s="171"/>
      <c r="CC11" s="171"/>
      <c r="CD11" s="171"/>
      <c r="CE11" s="171"/>
      <c r="CF11" s="171" t="s">
        <v>17</v>
      </c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</row>
    <row r="12" spans="1:102" ht="12.75">
      <c r="A12" s="173">
        <v>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>
        <v>2</v>
      </c>
      <c r="AG12" s="173"/>
      <c r="AH12" s="173"/>
      <c r="AI12" s="173"/>
      <c r="AJ12" s="173"/>
      <c r="AK12" s="173"/>
      <c r="AL12" s="173">
        <v>3</v>
      </c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>
        <v>4</v>
      </c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1">
        <v>5</v>
      </c>
      <c r="BY12" s="171"/>
      <c r="BZ12" s="171"/>
      <c r="CA12" s="171"/>
      <c r="CB12" s="171"/>
      <c r="CC12" s="171"/>
      <c r="CD12" s="171"/>
      <c r="CE12" s="171"/>
      <c r="CF12" s="171">
        <v>6</v>
      </c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</row>
    <row r="13" spans="1:103" ht="15.75" customHeight="1">
      <c r="A13" s="153" t="s">
        <v>18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72" t="s">
        <v>19</v>
      </c>
      <c r="AG13" s="172"/>
      <c r="AH13" s="172"/>
      <c r="AI13" s="172"/>
      <c r="AJ13" s="172"/>
      <c r="AK13" s="172"/>
      <c r="AL13" s="113" t="s">
        <v>126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1">
        <f>BB15+BB109</f>
        <v>38183300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07">
        <f>BX15+BX109</f>
        <v>19489039.270000003</v>
      </c>
      <c r="BY13" s="107"/>
      <c r="BZ13" s="107"/>
      <c r="CA13" s="107"/>
      <c r="CB13" s="107"/>
      <c r="CC13" s="107"/>
      <c r="CD13" s="107"/>
      <c r="CE13" s="107"/>
      <c r="CF13" s="107">
        <f>BB13-BX13</f>
        <v>18694260.729999997</v>
      </c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">
        <f>BX13/BB13*100</f>
        <v>51.04074103076477</v>
      </c>
    </row>
    <row r="14" spans="1:103" ht="15" customHeight="1">
      <c r="A14" s="125" t="s">
        <v>20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07"/>
      <c r="BY14" s="107"/>
      <c r="BZ14" s="107"/>
      <c r="CA14" s="107"/>
      <c r="CB14" s="107"/>
      <c r="CC14" s="107"/>
      <c r="CD14" s="107"/>
      <c r="CE14" s="107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" t="e">
        <f aca="true" t="shared" si="0" ref="CY14:CY72">BX14/BB14*100</f>
        <v>#DIV/0!</v>
      </c>
    </row>
    <row r="15" spans="1:103" s="20" customFormat="1" ht="15" customHeight="1">
      <c r="A15" s="153" t="s">
        <v>21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13" t="s">
        <v>19</v>
      </c>
      <c r="AG15" s="113"/>
      <c r="AH15" s="113"/>
      <c r="AI15" s="113"/>
      <c r="AJ15" s="113"/>
      <c r="AK15" s="113"/>
      <c r="AL15" s="113" t="s">
        <v>22</v>
      </c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1">
        <f>BB16+BB30++BB58+BB80+BB95+BB102+BB91</f>
        <v>22480900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07">
        <f>BX16+BX30+BX58+BX80+BX91+BX95+BX102+BX75</f>
        <v>14653887.270000001</v>
      </c>
      <c r="BY15" s="107"/>
      <c r="BZ15" s="107"/>
      <c r="CA15" s="107"/>
      <c r="CB15" s="107"/>
      <c r="CC15" s="107"/>
      <c r="CD15" s="107"/>
      <c r="CE15" s="107"/>
      <c r="CF15" s="107">
        <f>BB15-BX15</f>
        <v>7827012.729999999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">
        <f t="shared" si="0"/>
        <v>65.18372160367247</v>
      </c>
    </row>
    <row r="16" spans="1:103" s="20" customFormat="1" ht="16.5" customHeight="1">
      <c r="A16" s="153" t="s">
        <v>23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13" t="s">
        <v>19</v>
      </c>
      <c r="AG16" s="113"/>
      <c r="AH16" s="113"/>
      <c r="AI16" s="113"/>
      <c r="AJ16" s="113"/>
      <c r="AK16" s="113"/>
      <c r="AL16" s="113" t="s">
        <v>24</v>
      </c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1">
        <f>BB17</f>
        <v>8555000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07">
        <f>BX17</f>
        <v>5260822.38</v>
      </c>
      <c r="BY16" s="107"/>
      <c r="BZ16" s="107"/>
      <c r="CA16" s="107"/>
      <c r="CB16" s="107"/>
      <c r="CC16" s="107"/>
      <c r="CD16" s="107"/>
      <c r="CE16" s="107"/>
      <c r="CF16" s="107">
        <f>BB16-BX16</f>
        <v>3294177.62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">
        <f t="shared" si="0"/>
        <v>61.49412483927528</v>
      </c>
    </row>
    <row r="17" spans="1:116" ht="16.5" customHeight="1">
      <c r="A17" s="170" t="s">
        <v>25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27" t="s">
        <v>19</v>
      </c>
      <c r="AG17" s="127"/>
      <c r="AH17" s="127"/>
      <c r="AI17" s="127"/>
      <c r="AJ17" s="127"/>
      <c r="AK17" s="127"/>
      <c r="AL17" s="113" t="s">
        <v>26</v>
      </c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1">
        <f>BB18</f>
        <v>8555000</v>
      </c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08">
        <f>BX18+BX22+BX26</f>
        <v>5260822.38</v>
      </c>
      <c r="BY17" s="108"/>
      <c r="BZ17" s="108"/>
      <c r="CA17" s="108"/>
      <c r="CB17" s="108"/>
      <c r="CC17" s="108"/>
      <c r="CD17" s="108"/>
      <c r="CE17" s="108"/>
      <c r="CF17" s="107">
        <f>BB17-BX17</f>
        <v>3294177.62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">
        <f t="shared" si="0"/>
        <v>61.49412483927528</v>
      </c>
      <c r="DL17" s="1">
        <f>BX17*100/BB17</f>
        <v>61.49412483927528</v>
      </c>
    </row>
    <row r="18" spans="1:103" ht="87.75" customHeight="1">
      <c r="A18" s="154" t="s">
        <v>579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6"/>
      <c r="AF18" s="127" t="s">
        <v>19</v>
      </c>
      <c r="AG18" s="127"/>
      <c r="AH18" s="127"/>
      <c r="AI18" s="127"/>
      <c r="AJ18" s="127"/>
      <c r="AK18" s="127"/>
      <c r="AL18" s="113" t="s">
        <v>587</v>
      </c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1">
        <v>8555000</v>
      </c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08">
        <f>BX19+BX20+BX21</f>
        <v>5207610.850000001</v>
      </c>
      <c r="BY18" s="108"/>
      <c r="BZ18" s="108"/>
      <c r="CA18" s="108"/>
      <c r="CB18" s="108"/>
      <c r="CC18" s="108"/>
      <c r="CD18" s="108"/>
      <c r="CE18" s="108"/>
      <c r="CF18" s="107">
        <f>BB18-BX18</f>
        <v>3347389.1499999994</v>
      </c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">
        <f t="shared" si="0"/>
        <v>60.87213150204559</v>
      </c>
    </row>
    <row r="19" spans="1:103" ht="75.75" customHeight="1">
      <c r="A19" s="150" t="s">
        <v>579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  <c r="AF19" s="112" t="s">
        <v>19</v>
      </c>
      <c r="AG19" s="112"/>
      <c r="AH19" s="112"/>
      <c r="AI19" s="112"/>
      <c r="AJ19" s="112"/>
      <c r="AK19" s="112"/>
      <c r="AL19" s="116" t="s">
        <v>588</v>
      </c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7" t="s">
        <v>27</v>
      </c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09">
        <v>5206774.49</v>
      </c>
      <c r="BY19" s="109"/>
      <c r="BZ19" s="109"/>
      <c r="CA19" s="109"/>
      <c r="CB19" s="109"/>
      <c r="CC19" s="109"/>
      <c r="CD19" s="109"/>
      <c r="CE19" s="109"/>
      <c r="CF19" s="114">
        <f>-BX19</f>
        <v>-5206774.49</v>
      </c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" t="e">
        <f t="shared" si="0"/>
        <v>#VALUE!</v>
      </c>
    </row>
    <row r="20" spans="1:103" ht="75.75" customHeight="1">
      <c r="A20" s="150" t="s">
        <v>244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112" t="s">
        <v>19</v>
      </c>
      <c r="AG20" s="112"/>
      <c r="AH20" s="112"/>
      <c r="AI20" s="112"/>
      <c r="AJ20" s="112"/>
      <c r="AK20" s="112"/>
      <c r="AL20" s="116" t="s">
        <v>243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7" t="s">
        <v>27</v>
      </c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09">
        <v>95.86</v>
      </c>
      <c r="BY20" s="109"/>
      <c r="BZ20" s="109"/>
      <c r="CA20" s="109"/>
      <c r="CB20" s="109"/>
      <c r="CC20" s="109"/>
      <c r="CD20" s="109"/>
      <c r="CE20" s="109"/>
      <c r="CF20" s="114">
        <f>-BX20</f>
        <v>-95.86</v>
      </c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" t="e">
        <f>BX20/BB20*100</f>
        <v>#VALUE!</v>
      </c>
    </row>
    <row r="21" spans="1:103" ht="75.75" customHeight="1">
      <c r="A21" s="150" t="s">
        <v>343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2"/>
      <c r="AF21" s="112" t="s">
        <v>19</v>
      </c>
      <c r="AG21" s="112"/>
      <c r="AH21" s="112"/>
      <c r="AI21" s="112"/>
      <c r="AJ21" s="112"/>
      <c r="AK21" s="112"/>
      <c r="AL21" s="116" t="s">
        <v>341</v>
      </c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7" t="s">
        <v>27</v>
      </c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09">
        <v>740.5</v>
      </c>
      <c r="BY21" s="109"/>
      <c r="BZ21" s="109"/>
      <c r="CA21" s="109"/>
      <c r="CB21" s="109"/>
      <c r="CC21" s="109"/>
      <c r="CD21" s="109"/>
      <c r="CE21" s="109"/>
      <c r="CF21" s="114">
        <f>-BX21</f>
        <v>-740.5</v>
      </c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" t="e">
        <f>BX21/BB21*100</f>
        <v>#VALUE!</v>
      </c>
    </row>
    <row r="22" spans="1:102" ht="103.5" customHeight="1">
      <c r="A22" s="126" t="s">
        <v>245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 t="s">
        <v>19</v>
      </c>
      <c r="AG22" s="127"/>
      <c r="AH22" s="127"/>
      <c r="AI22" s="127"/>
      <c r="AJ22" s="127"/>
      <c r="AK22" s="127"/>
      <c r="AL22" s="113" t="s">
        <v>246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1" t="s">
        <v>27</v>
      </c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08">
        <f>BX24+BX25+BX23</f>
        <v>23780.719999999998</v>
      </c>
      <c r="BY22" s="108"/>
      <c r="BZ22" s="108"/>
      <c r="CA22" s="108"/>
      <c r="CB22" s="108"/>
      <c r="CC22" s="108"/>
      <c r="CD22" s="108"/>
      <c r="CE22" s="108"/>
      <c r="CF22" s="107">
        <f>-BX22</f>
        <v>-23780.719999999998</v>
      </c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</row>
    <row r="23" spans="1:102" ht="104.25" customHeight="1">
      <c r="A23" s="115" t="s">
        <v>245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2" t="s">
        <v>19</v>
      </c>
      <c r="AG23" s="112"/>
      <c r="AH23" s="112"/>
      <c r="AI23" s="112"/>
      <c r="AJ23" s="112"/>
      <c r="AK23" s="112"/>
      <c r="AL23" s="116" t="s">
        <v>278</v>
      </c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7" t="s">
        <v>27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09">
        <v>23679.1</v>
      </c>
      <c r="BY23" s="109"/>
      <c r="BZ23" s="109"/>
      <c r="CA23" s="109"/>
      <c r="CB23" s="109"/>
      <c r="CC23" s="109"/>
      <c r="CD23" s="109"/>
      <c r="CE23" s="109"/>
      <c r="CF23" s="109">
        <f aca="true" t="shared" si="1" ref="CF23:CF28">CT23-BX23</f>
        <v>-23679.1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</row>
    <row r="24" spans="1:102" ht="104.25" customHeight="1">
      <c r="A24" s="115" t="s">
        <v>247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2" t="s">
        <v>19</v>
      </c>
      <c r="AG24" s="112"/>
      <c r="AH24" s="112"/>
      <c r="AI24" s="112"/>
      <c r="AJ24" s="112"/>
      <c r="AK24" s="112"/>
      <c r="AL24" s="116" t="s">
        <v>248</v>
      </c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7" t="s">
        <v>27</v>
      </c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09">
        <v>1.62</v>
      </c>
      <c r="BY24" s="109"/>
      <c r="BZ24" s="109"/>
      <c r="CA24" s="109"/>
      <c r="CB24" s="109"/>
      <c r="CC24" s="109"/>
      <c r="CD24" s="109"/>
      <c r="CE24" s="109"/>
      <c r="CF24" s="109">
        <f t="shared" si="1"/>
        <v>-1.62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</row>
    <row r="25" spans="1:102" ht="104.25" customHeight="1">
      <c r="A25" s="115" t="s">
        <v>249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2" t="s">
        <v>19</v>
      </c>
      <c r="AG25" s="112"/>
      <c r="AH25" s="112"/>
      <c r="AI25" s="112"/>
      <c r="AJ25" s="112"/>
      <c r="AK25" s="112"/>
      <c r="AL25" s="116" t="s">
        <v>250</v>
      </c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7" t="s">
        <v>27</v>
      </c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09">
        <v>100</v>
      </c>
      <c r="BY25" s="109"/>
      <c r="BZ25" s="109"/>
      <c r="CA25" s="109"/>
      <c r="CB25" s="109"/>
      <c r="CC25" s="109"/>
      <c r="CD25" s="109"/>
      <c r="CE25" s="109"/>
      <c r="CF25" s="109">
        <f t="shared" si="1"/>
        <v>-100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</row>
    <row r="26" spans="1:102" s="23" customFormat="1" ht="66" customHeight="1">
      <c r="A26" s="126" t="s">
        <v>251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13" t="s">
        <v>19</v>
      </c>
      <c r="AG26" s="113"/>
      <c r="AH26" s="113"/>
      <c r="AI26" s="113"/>
      <c r="AJ26" s="113"/>
      <c r="AK26" s="113"/>
      <c r="AL26" s="113" t="s">
        <v>252</v>
      </c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1" t="s">
        <v>27</v>
      </c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07">
        <f>BX27+BX28+BX29</f>
        <v>29430.81</v>
      </c>
      <c r="BY26" s="107"/>
      <c r="BZ26" s="107"/>
      <c r="CA26" s="107"/>
      <c r="CB26" s="107"/>
      <c r="CC26" s="107"/>
      <c r="CD26" s="107"/>
      <c r="CE26" s="107"/>
      <c r="CF26" s="107">
        <f t="shared" si="1"/>
        <v>-29430.81</v>
      </c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</row>
    <row r="27" spans="1:102" s="20" customFormat="1" ht="66" customHeight="1">
      <c r="A27" s="115" t="s">
        <v>251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 t="s">
        <v>19</v>
      </c>
      <c r="AG27" s="116"/>
      <c r="AH27" s="116"/>
      <c r="AI27" s="116"/>
      <c r="AJ27" s="116"/>
      <c r="AK27" s="116"/>
      <c r="AL27" s="116" t="s">
        <v>253</v>
      </c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7" t="s">
        <v>27</v>
      </c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4">
        <v>29212.9</v>
      </c>
      <c r="BY27" s="114"/>
      <c r="BZ27" s="114"/>
      <c r="CA27" s="114"/>
      <c r="CB27" s="114"/>
      <c r="CC27" s="114"/>
      <c r="CD27" s="114"/>
      <c r="CE27" s="114"/>
      <c r="CF27" s="114">
        <f t="shared" si="1"/>
        <v>-29212.9</v>
      </c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</row>
    <row r="28" spans="1:102" s="20" customFormat="1" ht="74.25" customHeight="1">
      <c r="A28" s="115" t="s">
        <v>254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6" t="s">
        <v>19</v>
      </c>
      <c r="AG28" s="116"/>
      <c r="AH28" s="116"/>
      <c r="AI28" s="116"/>
      <c r="AJ28" s="116"/>
      <c r="AK28" s="116"/>
      <c r="AL28" s="116" t="s">
        <v>255</v>
      </c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7" t="s">
        <v>27</v>
      </c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4">
        <v>35.91</v>
      </c>
      <c r="BY28" s="114"/>
      <c r="BZ28" s="114"/>
      <c r="CA28" s="114"/>
      <c r="CB28" s="114"/>
      <c r="CC28" s="114"/>
      <c r="CD28" s="114"/>
      <c r="CE28" s="114"/>
      <c r="CF28" s="114">
        <f t="shared" si="1"/>
        <v>-35.91</v>
      </c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</row>
    <row r="29" spans="1:102" s="20" customFormat="1" ht="74.25" customHeight="1">
      <c r="A29" s="115" t="s">
        <v>77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6" t="s">
        <v>19</v>
      </c>
      <c r="AG29" s="116"/>
      <c r="AH29" s="116"/>
      <c r="AI29" s="116"/>
      <c r="AJ29" s="116"/>
      <c r="AK29" s="116"/>
      <c r="AL29" s="116" t="s">
        <v>76</v>
      </c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7" t="s">
        <v>27</v>
      </c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4">
        <v>182</v>
      </c>
      <c r="BY29" s="114"/>
      <c r="BZ29" s="114"/>
      <c r="CA29" s="114"/>
      <c r="CB29" s="114"/>
      <c r="CC29" s="114"/>
      <c r="CD29" s="114"/>
      <c r="CE29" s="114"/>
      <c r="CF29" s="114">
        <f>CT29-BX29</f>
        <v>-182</v>
      </c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</row>
    <row r="30" spans="1:103" s="20" customFormat="1" ht="12.75">
      <c r="A30" s="153" t="s">
        <v>28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13" t="s">
        <v>19</v>
      </c>
      <c r="AG30" s="113"/>
      <c r="AH30" s="113"/>
      <c r="AI30" s="113"/>
      <c r="AJ30" s="113"/>
      <c r="AK30" s="113"/>
      <c r="AL30" s="113" t="s">
        <v>29</v>
      </c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1">
        <f>BB31+BB49</f>
        <v>1591300</v>
      </c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0">
        <f>BX31+BX49</f>
        <v>1902132.25</v>
      </c>
      <c r="BY30" s="110"/>
      <c r="BZ30" s="110"/>
      <c r="CA30" s="110"/>
      <c r="CB30" s="110"/>
      <c r="CC30" s="110"/>
      <c r="CD30" s="110"/>
      <c r="CE30" s="110"/>
      <c r="CF30" s="110">
        <f>BB30-BX30</f>
        <v>-310832.25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">
        <f t="shared" si="0"/>
        <v>119.53322754980205</v>
      </c>
    </row>
    <row r="31" spans="1:103" ht="36" customHeight="1">
      <c r="A31" s="146" t="s">
        <v>30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13" t="s">
        <v>19</v>
      </c>
      <c r="AG31" s="113"/>
      <c r="AH31" s="113"/>
      <c r="AI31" s="113"/>
      <c r="AJ31" s="113"/>
      <c r="AK31" s="113"/>
      <c r="AL31" s="113" t="s">
        <v>152</v>
      </c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1">
        <f>BB32+BB41</f>
        <v>714800</v>
      </c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07">
        <f>BX32+BX41+BX46</f>
        <v>1294002.71</v>
      </c>
      <c r="BY31" s="107"/>
      <c r="BZ31" s="107"/>
      <c r="CA31" s="107"/>
      <c r="CB31" s="107"/>
      <c r="CC31" s="107"/>
      <c r="CD31" s="107"/>
      <c r="CE31" s="107"/>
      <c r="CF31" s="110">
        <f>BB31-BX31</f>
        <v>-579202.71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">
        <f t="shared" si="0"/>
        <v>181.03003777280358</v>
      </c>
    </row>
    <row r="32" spans="1:103" ht="46.5" customHeight="1">
      <c r="A32" s="146" t="s">
        <v>187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27" t="s">
        <v>19</v>
      </c>
      <c r="AG32" s="127"/>
      <c r="AH32" s="127"/>
      <c r="AI32" s="127"/>
      <c r="AJ32" s="127"/>
      <c r="AK32" s="127"/>
      <c r="AL32" s="113" t="s">
        <v>188</v>
      </c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1">
        <f>BB33</f>
        <v>536100</v>
      </c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08">
        <f>BX33+BX38</f>
        <v>870560.67</v>
      </c>
      <c r="BY32" s="108"/>
      <c r="BZ32" s="108"/>
      <c r="CA32" s="108"/>
      <c r="CB32" s="108"/>
      <c r="CC32" s="108"/>
      <c r="CD32" s="108"/>
      <c r="CE32" s="108"/>
      <c r="CF32" s="110">
        <f>BB32-BX32</f>
        <v>-334460.67000000004</v>
      </c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">
        <f t="shared" si="0"/>
        <v>162.38773922775601</v>
      </c>
    </row>
    <row r="33" spans="1:103" ht="40.5" customHeight="1">
      <c r="A33" s="124" t="s">
        <v>187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12" t="s">
        <v>19</v>
      </c>
      <c r="AG33" s="112"/>
      <c r="AH33" s="112"/>
      <c r="AI33" s="112"/>
      <c r="AJ33" s="112"/>
      <c r="AK33" s="112"/>
      <c r="AL33" s="116" t="s">
        <v>186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>
        <v>536100</v>
      </c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09">
        <f>BX34+BX35+BX36+BX37</f>
        <v>869758.42</v>
      </c>
      <c r="BY33" s="109"/>
      <c r="BZ33" s="109"/>
      <c r="CA33" s="109"/>
      <c r="CB33" s="109"/>
      <c r="CC33" s="109"/>
      <c r="CD33" s="109"/>
      <c r="CE33" s="109"/>
      <c r="CF33" s="157">
        <f>BB33-BX33</f>
        <v>-333658.42000000004</v>
      </c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">
        <f t="shared" si="0"/>
        <v>162.23809363924642</v>
      </c>
    </row>
    <row r="34" spans="1:103" s="20" customFormat="1" ht="33.75" customHeight="1">
      <c r="A34" s="124" t="s">
        <v>187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16" t="s">
        <v>19</v>
      </c>
      <c r="AG34" s="116"/>
      <c r="AH34" s="116"/>
      <c r="AI34" s="116"/>
      <c r="AJ34" s="116"/>
      <c r="AK34" s="116"/>
      <c r="AL34" s="116" t="s">
        <v>589</v>
      </c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7" t="s">
        <v>27</v>
      </c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4">
        <v>867970</v>
      </c>
      <c r="BY34" s="114"/>
      <c r="BZ34" s="114"/>
      <c r="CA34" s="114"/>
      <c r="CB34" s="114"/>
      <c r="CC34" s="114"/>
      <c r="CD34" s="114"/>
      <c r="CE34" s="114"/>
      <c r="CF34" s="114">
        <f>-BX34</f>
        <v>-867970</v>
      </c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" t="e">
        <f t="shared" si="0"/>
        <v>#VALUE!</v>
      </c>
    </row>
    <row r="35" spans="1:103" s="20" customFormat="1" ht="36" customHeight="1">
      <c r="A35" s="124" t="s">
        <v>548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16" t="s">
        <v>19</v>
      </c>
      <c r="AG35" s="116"/>
      <c r="AH35" s="116"/>
      <c r="AI35" s="116"/>
      <c r="AJ35" s="116"/>
      <c r="AK35" s="116"/>
      <c r="AL35" s="116" t="s">
        <v>547</v>
      </c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7" t="s">
        <v>27</v>
      </c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4">
        <v>1563.42</v>
      </c>
      <c r="BY35" s="114"/>
      <c r="BZ35" s="114"/>
      <c r="CA35" s="114"/>
      <c r="CB35" s="114"/>
      <c r="CC35" s="114"/>
      <c r="CD35" s="114"/>
      <c r="CE35" s="114"/>
      <c r="CF35" s="114">
        <f>-BX35</f>
        <v>-1563.42</v>
      </c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" t="e">
        <f t="shared" si="0"/>
        <v>#VALUE!</v>
      </c>
    </row>
    <row r="36" spans="1:103" s="20" customFormat="1" ht="41.25" customHeight="1">
      <c r="A36" s="124" t="s">
        <v>560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16" t="s">
        <v>19</v>
      </c>
      <c r="AG36" s="116"/>
      <c r="AH36" s="116"/>
      <c r="AI36" s="116"/>
      <c r="AJ36" s="116"/>
      <c r="AK36" s="116"/>
      <c r="AL36" s="116" t="s">
        <v>559</v>
      </c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7" t="s">
        <v>27</v>
      </c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4">
        <v>675</v>
      </c>
      <c r="BY36" s="114"/>
      <c r="BZ36" s="114"/>
      <c r="CA36" s="114"/>
      <c r="CB36" s="114"/>
      <c r="CC36" s="114"/>
      <c r="CD36" s="114"/>
      <c r="CE36" s="114"/>
      <c r="CF36" s="114">
        <f>-BX36</f>
        <v>-675</v>
      </c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" t="e">
        <f t="shared" si="0"/>
        <v>#VALUE!</v>
      </c>
    </row>
    <row r="37" spans="1:103" s="20" customFormat="1" ht="39" customHeight="1">
      <c r="A37" s="124" t="s">
        <v>257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16" t="s">
        <v>19</v>
      </c>
      <c r="AG37" s="116"/>
      <c r="AH37" s="116"/>
      <c r="AI37" s="116"/>
      <c r="AJ37" s="116"/>
      <c r="AK37" s="116"/>
      <c r="AL37" s="116" t="s">
        <v>256</v>
      </c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7" t="s">
        <v>27</v>
      </c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4">
        <v>-450</v>
      </c>
      <c r="BY37" s="114"/>
      <c r="BZ37" s="114"/>
      <c r="CA37" s="114"/>
      <c r="CB37" s="114"/>
      <c r="CC37" s="114"/>
      <c r="CD37" s="114"/>
      <c r="CE37" s="114"/>
      <c r="CF37" s="114">
        <f>-BX37</f>
        <v>450</v>
      </c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" t="e">
        <f>BX37/BB37*100</f>
        <v>#VALUE!</v>
      </c>
    </row>
    <row r="38" spans="1:102" ht="54.75" customHeight="1">
      <c r="A38" s="124" t="s">
        <v>258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12" t="s">
        <v>19</v>
      </c>
      <c r="AG38" s="112"/>
      <c r="AH38" s="112"/>
      <c r="AI38" s="112"/>
      <c r="AJ38" s="112"/>
      <c r="AK38" s="112"/>
      <c r="AL38" s="116" t="s">
        <v>259</v>
      </c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 t="s">
        <v>27</v>
      </c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09">
        <f>BX39+BX40</f>
        <v>802.25</v>
      </c>
      <c r="BY38" s="109"/>
      <c r="BZ38" s="109"/>
      <c r="CA38" s="109"/>
      <c r="CB38" s="109"/>
      <c r="CC38" s="109"/>
      <c r="CD38" s="109"/>
      <c r="CE38" s="109"/>
      <c r="CF38" s="109">
        <f>-BX38</f>
        <v>-802.25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</row>
    <row r="39" spans="1:102" ht="56.25" customHeight="1">
      <c r="A39" s="124" t="s">
        <v>258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12" t="s">
        <v>19</v>
      </c>
      <c r="AG39" s="112"/>
      <c r="AH39" s="112"/>
      <c r="AI39" s="112"/>
      <c r="AJ39" s="112"/>
      <c r="AK39" s="112"/>
      <c r="AL39" s="116" t="s">
        <v>260</v>
      </c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 t="s">
        <v>27</v>
      </c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09">
        <v>787.73</v>
      </c>
      <c r="BY39" s="109"/>
      <c r="BZ39" s="109"/>
      <c r="CA39" s="109"/>
      <c r="CB39" s="109"/>
      <c r="CC39" s="109"/>
      <c r="CD39" s="109"/>
      <c r="CE39" s="109"/>
      <c r="CF39" s="109">
        <f>CW39-BX39</f>
        <v>-787.73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</row>
    <row r="40" spans="1:102" ht="56.25" customHeight="1">
      <c r="A40" s="124" t="s">
        <v>297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12" t="s">
        <v>19</v>
      </c>
      <c r="AG40" s="112"/>
      <c r="AH40" s="112"/>
      <c r="AI40" s="112"/>
      <c r="AJ40" s="112"/>
      <c r="AK40" s="112"/>
      <c r="AL40" s="116" t="s">
        <v>296</v>
      </c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 t="s">
        <v>27</v>
      </c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09">
        <v>14.52</v>
      </c>
      <c r="BY40" s="109"/>
      <c r="BZ40" s="109"/>
      <c r="CA40" s="109"/>
      <c r="CB40" s="109"/>
      <c r="CC40" s="109"/>
      <c r="CD40" s="109"/>
      <c r="CE40" s="109"/>
      <c r="CF40" s="109">
        <f>CW40-BX40</f>
        <v>-14.52</v>
      </c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</row>
    <row r="41" spans="1:103" ht="48.75" customHeight="1">
      <c r="A41" s="146" t="s">
        <v>190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27" t="s">
        <v>19</v>
      </c>
      <c r="AG41" s="127"/>
      <c r="AH41" s="127"/>
      <c r="AI41" s="127"/>
      <c r="AJ41" s="127"/>
      <c r="AK41" s="127"/>
      <c r="AL41" s="113" t="s">
        <v>240</v>
      </c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1">
        <f>BB42</f>
        <v>178700</v>
      </c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08">
        <f>BX42</f>
        <v>246848.27000000002</v>
      </c>
      <c r="BY41" s="108"/>
      <c r="BZ41" s="108"/>
      <c r="CA41" s="108"/>
      <c r="CB41" s="108"/>
      <c r="CC41" s="108"/>
      <c r="CD41" s="108"/>
      <c r="CE41" s="108"/>
      <c r="CF41" s="108">
        <f>BB41-BX41</f>
        <v>-68148.27000000002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">
        <f t="shared" si="0"/>
        <v>138.13557358701735</v>
      </c>
    </row>
    <row r="42" spans="1:103" ht="49.5" customHeight="1">
      <c r="A42" s="149" t="s">
        <v>190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12" t="s">
        <v>19</v>
      </c>
      <c r="AG42" s="112"/>
      <c r="AH42" s="112"/>
      <c r="AI42" s="112"/>
      <c r="AJ42" s="112"/>
      <c r="AK42" s="112"/>
      <c r="AL42" s="116" t="s">
        <v>395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>
        <v>178700</v>
      </c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09">
        <f>BX43+BX45</f>
        <v>246848.27000000002</v>
      </c>
      <c r="BY42" s="109"/>
      <c r="BZ42" s="109"/>
      <c r="CA42" s="109"/>
      <c r="CB42" s="109"/>
      <c r="CC42" s="109"/>
      <c r="CD42" s="109"/>
      <c r="CE42" s="109"/>
      <c r="CF42" s="109">
        <f>BB42-BX42</f>
        <v>-68148.27000000002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">
        <f t="shared" si="0"/>
        <v>138.13557358701735</v>
      </c>
    </row>
    <row r="43" spans="1:103" ht="48.75" customHeight="1">
      <c r="A43" s="149" t="s">
        <v>31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12" t="s">
        <v>19</v>
      </c>
      <c r="AG43" s="112"/>
      <c r="AH43" s="112"/>
      <c r="AI43" s="112"/>
      <c r="AJ43" s="112"/>
      <c r="AK43" s="112"/>
      <c r="AL43" s="116" t="s">
        <v>189</v>
      </c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 t="s">
        <v>27</v>
      </c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09">
        <v>244693.79</v>
      </c>
      <c r="BY43" s="109"/>
      <c r="BZ43" s="109"/>
      <c r="CA43" s="109"/>
      <c r="CB43" s="109"/>
      <c r="CC43" s="109"/>
      <c r="CD43" s="109"/>
      <c r="CE43" s="109"/>
      <c r="CF43" s="109">
        <f>-BX43</f>
        <v>-244693.79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" t="e">
        <f t="shared" si="0"/>
        <v>#VALUE!</v>
      </c>
    </row>
    <row r="44" spans="1:103" ht="77.25" customHeight="1" hidden="1">
      <c r="A44" s="149" t="s">
        <v>32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12" t="s">
        <v>19</v>
      </c>
      <c r="AG44" s="112"/>
      <c r="AH44" s="112"/>
      <c r="AI44" s="112"/>
      <c r="AJ44" s="112"/>
      <c r="AK44" s="112"/>
      <c r="AL44" s="116" t="s">
        <v>33</v>
      </c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 t="s">
        <v>27</v>
      </c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09" t="s">
        <v>27</v>
      </c>
      <c r="BY44" s="109"/>
      <c r="BZ44" s="109"/>
      <c r="CA44" s="109"/>
      <c r="CB44" s="109"/>
      <c r="CC44" s="109"/>
      <c r="CD44" s="109"/>
      <c r="CE44" s="109"/>
      <c r="CF44" s="109" t="s">
        <v>27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" t="e">
        <f t="shared" si="0"/>
        <v>#VALUE!</v>
      </c>
    </row>
    <row r="45" spans="1:103" s="20" customFormat="1" ht="48.75" customHeight="1">
      <c r="A45" s="149" t="s">
        <v>321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16" t="s">
        <v>19</v>
      </c>
      <c r="AG45" s="116"/>
      <c r="AH45" s="116"/>
      <c r="AI45" s="116"/>
      <c r="AJ45" s="116"/>
      <c r="AK45" s="116"/>
      <c r="AL45" s="116" t="s">
        <v>320</v>
      </c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 t="s">
        <v>27</v>
      </c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4">
        <v>2154.48</v>
      </c>
      <c r="BY45" s="114"/>
      <c r="BZ45" s="114"/>
      <c r="CA45" s="114"/>
      <c r="CB45" s="114"/>
      <c r="CC45" s="114"/>
      <c r="CD45" s="114"/>
      <c r="CE45" s="114"/>
      <c r="CF45" s="114">
        <f>-BX45</f>
        <v>-2154.48</v>
      </c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20" t="e">
        <f>BX45/BB45*100</f>
        <v>#VALUE!</v>
      </c>
    </row>
    <row r="46" spans="1:102" ht="39.75" customHeight="1">
      <c r="A46" s="146" t="s">
        <v>261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27" t="s">
        <v>19</v>
      </c>
      <c r="AG46" s="127"/>
      <c r="AH46" s="127"/>
      <c r="AI46" s="127"/>
      <c r="AJ46" s="127"/>
      <c r="AK46" s="127"/>
      <c r="AL46" s="113" t="s">
        <v>262</v>
      </c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1" t="s">
        <v>27</v>
      </c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08">
        <f>BX47+BX48</f>
        <v>176593.77</v>
      </c>
      <c r="BY46" s="108"/>
      <c r="BZ46" s="108"/>
      <c r="CA46" s="108"/>
      <c r="CB46" s="108"/>
      <c r="CC46" s="108"/>
      <c r="CD46" s="108"/>
      <c r="CE46" s="108"/>
      <c r="CF46" s="108">
        <f>CW46-BX46</f>
        <v>-176593.77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</row>
    <row r="47" spans="1:102" ht="36.75" customHeight="1">
      <c r="A47" s="124" t="s">
        <v>261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12" t="s">
        <v>19</v>
      </c>
      <c r="AG47" s="112"/>
      <c r="AH47" s="112"/>
      <c r="AI47" s="112"/>
      <c r="AJ47" s="112"/>
      <c r="AK47" s="112"/>
      <c r="AL47" s="116" t="s">
        <v>263</v>
      </c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7" t="s">
        <v>27</v>
      </c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09">
        <v>175883.93</v>
      </c>
      <c r="BY47" s="109"/>
      <c r="BZ47" s="109"/>
      <c r="CA47" s="109"/>
      <c r="CB47" s="109"/>
      <c r="CC47" s="109"/>
      <c r="CD47" s="109"/>
      <c r="CE47" s="109"/>
      <c r="CF47" s="109">
        <f>CW47-BX47</f>
        <v>-175883.93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</row>
    <row r="48" spans="1:102" ht="36.75" customHeight="1">
      <c r="A48" s="124" t="s">
        <v>264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12" t="s">
        <v>19</v>
      </c>
      <c r="AG48" s="112"/>
      <c r="AH48" s="112"/>
      <c r="AI48" s="112"/>
      <c r="AJ48" s="112"/>
      <c r="AK48" s="112"/>
      <c r="AL48" s="116" t="s">
        <v>265</v>
      </c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7" t="s">
        <v>27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09">
        <v>709.84</v>
      </c>
      <c r="BY48" s="109"/>
      <c r="BZ48" s="109"/>
      <c r="CA48" s="109"/>
      <c r="CB48" s="109"/>
      <c r="CC48" s="109"/>
      <c r="CD48" s="109"/>
      <c r="CE48" s="109"/>
      <c r="CF48" s="109">
        <f>CW48-BX48</f>
        <v>-709.84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</row>
    <row r="49" spans="1:103" ht="20.25" customHeight="1">
      <c r="A49" s="153" t="s">
        <v>34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27" t="s">
        <v>19</v>
      </c>
      <c r="AG49" s="127"/>
      <c r="AH49" s="127"/>
      <c r="AI49" s="127"/>
      <c r="AJ49" s="127"/>
      <c r="AK49" s="127"/>
      <c r="AL49" s="113" t="s">
        <v>546</v>
      </c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1">
        <f>BB50</f>
        <v>876500</v>
      </c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08">
        <f>BX50+BX54</f>
        <v>608129.54</v>
      </c>
      <c r="BY49" s="108"/>
      <c r="BZ49" s="108"/>
      <c r="CA49" s="108"/>
      <c r="CB49" s="108"/>
      <c r="CC49" s="108"/>
      <c r="CD49" s="108"/>
      <c r="CE49" s="108"/>
      <c r="CF49" s="108">
        <f>BB49-BX49</f>
        <v>268370.45999999996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">
        <f t="shared" si="0"/>
        <v>69.38157900741587</v>
      </c>
    </row>
    <row r="50" spans="1:103" ht="20.25" customHeight="1">
      <c r="A50" s="125" t="s">
        <v>34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12" t="s">
        <v>19</v>
      </c>
      <c r="AG50" s="112"/>
      <c r="AH50" s="112"/>
      <c r="AI50" s="112"/>
      <c r="AJ50" s="112"/>
      <c r="AK50" s="112"/>
      <c r="AL50" s="116" t="s">
        <v>390</v>
      </c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7">
        <v>876500</v>
      </c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09">
        <f>BX51+BX52+BX53</f>
        <v>607733.28</v>
      </c>
      <c r="BY50" s="109"/>
      <c r="BZ50" s="109"/>
      <c r="CA50" s="109"/>
      <c r="CB50" s="109"/>
      <c r="CC50" s="109"/>
      <c r="CD50" s="109"/>
      <c r="CE50" s="109"/>
      <c r="CF50" s="109">
        <f>BB50-BX50</f>
        <v>268766.72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">
        <f t="shared" si="0"/>
        <v>69.3363696520251</v>
      </c>
    </row>
    <row r="51" spans="1:103" ht="20.25" customHeight="1">
      <c r="A51" s="125" t="s">
        <v>34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12" t="s">
        <v>19</v>
      </c>
      <c r="AG51" s="112"/>
      <c r="AH51" s="112"/>
      <c r="AI51" s="112"/>
      <c r="AJ51" s="112"/>
      <c r="AK51" s="112"/>
      <c r="AL51" s="116" t="s">
        <v>590</v>
      </c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7" t="s">
        <v>27</v>
      </c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09">
        <v>603240.07</v>
      </c>
      <c r="BY51" s="109"/>
      <c r="BZ51" s="109"/>
      <c r="CA51" s="109"/>
      <c r="CB51" s="109"/>
      <c r="CC51" s="109"/>
      <c r="CD51" s="109"/>
      <c r="CE51" s="109"/>
      <c r="CF51" s="109">
        <f aca="true" t="shared" si="2" ref="CF51:CF57">-BX51</f>
        <v>-603240.07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" t="e">
        <f t="shared" si="0"/>
        <v>#VALUE!</v>
      </c>
    </row>
    <row r="52" spans="1:103" ht="20.25" customHeight="1">
      <c r="A52" s="125" t="s">
        <v>550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12" t="s">
        <v>19</v>
      </c>
      <c r="AG52" s="112"/>
      <c r="AH52" s="112"/>
      <c r="AI52" s="112"/>
      <c r="AJ52" s="112"/>
      <c r="AK52" s="112"/>
      <c r="AL52" s="116" t="s">
        <v>549</v>
      </c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7" t="s">
        <v>27</v>
      </c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09">
        <v>3572.91</v>
      </c>
      <c r="BY52" s="109"/>
      <c r="BZ52" s="109"/>
      <c r="CA52" s="109"/>
      <c r="CB52" s="109"/>
      <c r="CC52" s="109"/>
      <c r="CD52" s="109"/>
      <c r="CE52" s="109"/>
      <c r="CF52" s="109">
        <f t="shared" si="2"/>
        <v>-3572.91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" t="e">
        <f t="shared" si="0"/>
        <v>#VALUE!</v>
      </c>
    </row>
    <row r="53" spans="1:103" ht="20.25" customHeight="1">
      <c r="A53" s="125" t="s">
        <v>323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12" t="s">
        <v>19</v>
      </c>
      <c r="AG53" s="112"/>
      <c r="AH53" s="112"/>
      <c r="AI53" s="112"/>
      <c r="AJ53" s="112"/>
      <c r="AK53" s="112"/>
      <c r="AL53" s="116" t="s">
        <v>322</v>
      </c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7" t="s">
        <v>27</v>
      </c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09">
        <v>920.3</v>
      </c>
      <c r="BY53" s="109"/>
      <c r="BZ53" s="109"/>
      <c r="CA53" s="109"/>
      <c r="CB53" s="109"/>
      <c r="CC53" s="109"/>
      <c r="CD53" s="109"/>
      <c r="CE53" s="109"/>
      <c r="CF53" s="109">
        <f>-BX53</f>
        <v>-920.3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" t="e">
        <f>BX53/BB53*100</f>
        <v>#VALUE!</v>
      </c>
    </row>
    <row r="54" spans="1:103" ht="32.25" customHeight="1">
      <c r="A54" s="124" t="s">
        <v>388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12" t="s">
        <v>19</v>
      </c>
      <c r="AG54" s="112"/>
      <c r="AH54" s="112"/>
      <c r="AI54" s="112"/>
      <c r="AJ54" s="112"/>
      <c r="AK54" s="112"/>
      <c r="AL54" s="116" t="s">
        <v>389</v>
      </c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7" t="s">
        <v>27</v>
      </c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09">
        <f>BX56+BX55+BX57</f>
        <v>396.26</v>
      </c>
      <c r="BY54" s="109"/>
      <c r="BZ54" s="109"/>
      <c r="CA54" s="109"/>
      <c r="CB54" s="109"/>
      <c r="CC54" s="109"/>
      <c r="CD54" s="109"/>
      <c r="CE54" s="109"/>
      <c r="CF54" s="109">
        <f t="shared" si="2"/>
        <v>-396.26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" t="e">
        <f t="shared" si="0"/>
        <v>#VALUE!</v>
      </c>
    </row>
    <row r="55" spans="1:103" ht="38.25" customHeight="1">
      <c r="A55" s="124" t="s">
        <v>388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12" t="s">
        <v>19</v>
      </c>
      <c r="AG55" s="112"/>
      <c r="AH55" s="112"/>
      <c r="AI55" s="112"/>
      <c r="AJ55" s="112"/>
      <c r="AK55" s="112"/>
      <c r="AL55" s="116" t="s">
        <v>298</v>
      </c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7" t="s">
        <v>27</v>
      </c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09">
        <v>-2.78</v>
      </c>
      <c r="BY55" s="109"/>
      <c r="BZ55" s="109"/>
      <c r="CA55" s="109"/>
      <c r="CB55" s="109"/>
      <c r="CC55" s="109"/>
      <c r="CD55" s="109"/>
      <c r="CE55" s="109"/>
      <c r="CF55" s="109">
        <f t="shared" si="2"/>
        <v>2.78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" t="e">
        <f>BX55/BB55*100</f>
        <v>#VALUE!</v>
      </c>
    </row>
    <row r="56" spans="1:103" ht="38.25" customHeight="1">
      <c r="A56" s="124" t="s">
        <v>299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12" t="s">
        <v>19</v>
      </c>
      <c r="AG56" s="112"/>
      <c r="AH56" s="112"/>
      <c r="AI56" s="112"/>
      <c r="AJ56" s="112"/>
      <c r="AK56" s="112"/>
      <c r="AL56" s="116" t="s">
        <v>543</v>
      </c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 t="s">
        <v>27</v>
      </c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09">
        <v>99.07</v>
      </c>
      <c r="BY56" s="109"/>
      <c r="BZ56" s="109"/>
      <c r="CA56" s="109"/>
      <c r="CB56" s="109"/>
      <c r="CC56" s="109"/>
      <c r="CD56" s="109"/>
      <c r="CE56" s="109"/>
      <c r="CF56" s="109">
        <f t="shared" si="2"/>
        <v>-99.07</v>
      </c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" t="e">
        <f t="shared" si="0"/>
        <v>#VALUE!</v>
      </c>
    </row>
    <row r="57" spans="1:103" ht="38.25" customHeight="1">
      <c r="A57" s="124" t="s">
        <v>300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12" t="s">
        <v>19</v>
      </c>
      <c r="AG57" s="112"/>
      <c r="AH57" s="112"/>
      <c r="AI57" s="112"/>
      <c r="AJ57" s="112"/>
      <c r="AK57" s="112"/>
      <c r="AL57" s="116" t="s">
        <v>292</v>
      </c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7" t="s">
        <v>27</v>
      </c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09">
        <v>299.97</v>
      </c>
      <c r="BY57" s="109"/>
      <c r="BZ57" s="109"/>
      <c r="CA57" s="109"/>
      <c r="CB57" s="109"/>
      <c r="CC57" s="109"/>
      <c r="CD57" s="109"/>
      <c r="CE57" s="109"/>
      <c r="CF57" s="109">
        <f t="shared" si="2"/>
        <v>-299.97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" t="e">
        <f>BX57/BB57*100</f>
        <v>#VALUE!</v>
      </c>
    </row>
    <row r="58" spans="1:103" s="20" customFormat="1" ht="26.25" customHeight="1">
      <c r="A58" s="153" t="s">
        <v>35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13" t="s">
        <v>19</v>
      </c>
      <c r="AG58" s="113"/>
      <c r="AH58" s="113"/>
      <c r="AI58" s="113"/>
      <c r="AJ58" s="113"/>
      <c r="AK58" s="113"/>
      <c r="AL58" s="113" t="s">
        <v>36</v>
      </c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1">
        <f>BB59+BB63</f>
        <v>9620200</v>
      </c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07">
        <f>BX59+BX63</f>
        <v>5794621.67</v>
      </c>
      <c r="BY58" s="107"/>
      <c r="BZ58" s="107"/>
      <c r="CA58" s="107"/>
      <c r="CB58" s="107"/>
      <c r="CC58" s="107"/>
      <c r="CD58" s="107"/>
      <c r="CE58" s="107"/>
      <c r="CF58" s="107">
        <f>BB58-BX58</f>
        <v>3825578.33</v>
      </c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">
        <f t="shared" si="0"/>
        <v>60.233900230764434</v>
      </c>
    </row>
    <row r="59" spans="1:103" ht="27.75" customHeight="1">
      <c r="A59" s="153" t="s">
        <v>37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27" t="s">
        <v>19</v>
      </c>
      <c r="AG59" s="127"/>
      <c r="AH59" s="127"/>
      <c r="AI59" s="127"/>
      <c r="AJ59" s="127"/>
      <c r="AK59" s="127"/>
      <c r="AL59" s="113" t="s">
        <v>38</v>
      </c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1">
        <f>BB60</f>
        <v>1100200</v>
      </c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08">
        <f>BX60</f>
        <v>634381.87</v>
      </c>
      <c r="BY59" s="108"/>
      <c r="BZ59" s="108"/>
      <c r="CA59" s="108"/>
      <c r="CB59" s="108"/>
      <c r="CC59" s="108"/>
      <c r="CD59" s="108"/>
      <c r="CE59" s="108"/>
      <c r="CF59" s="107">
        <f>BB59-BX59</f>
        <v>465818.13</v>
      </c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">
        <f t="shared" si="0"/>
        <v>57.66059534630067</v>
      </c>
    </row>
    <row r="60" spans="1:103" ht="54.75" customHeight="1">
      <c r="A60" s="124" t="s">
        <v>397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12" t="s">
        <v>19</v>
      </c>
      <c r="AG60" s="112"/>
      <c r="AH60" s="112"/>
      <c r="AI60" s="112"/>
      <c r="AJ60" s="112"/>
      <c r="AK60" s="112"/>
      <c r="AL60" s="116" t="s">
        <v>39</v>
      </c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7">
        <v>1100200</v>
      </c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09">
        <f>BX61+BX62</f>
        <v>634381.87</v>
      </c>
      <c r="BY60" s="109"/>
      <c r="BZ60" s="109"/>
      <c r="CA60" s="109"/>
      <c r="CB60" s="109"/>
      <c r="CC60" s="109"/>
      <c r="CD60" s="109"/>
      <c r="CE60" s="109"/>
      <c r="CF60" s="114">
        <f>BB60-BX60</f>
        <v>465818.13</v>
      </c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">
        <f t="shared" si="0"/>
        <v>57.66059534630067</v>
      </c>
    </row>
    <row r="61" spans="1:103" ht="50.25" customHeight="1">
      <c r="A61" s="124" t="s">
        <v>397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12" t="s">
        <v>19</v>
      </c>
      <c r="AG61" s="112"/>
      <c r="AH61" s="112"/>
      <c r="AI61" s="112"/>
      <c r="AJ61" s="112"/>
      <c r="AK61" s="112"/>
      <c r="AL61" s="116" t="s">
        <v>40</v>
      </c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7" t="s">
        <v>27</v>
      </c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09">
        <v>625682.18</v>
      </c>
      <c r="BY61" s="109"/>
      <c r="BZ61" s="109"/>
      <c r="CA61" s="109"/>
      <c r="CB61" s="109"/>
      <c r="CC61" s="109"/>
      <c r="CD61" s="109"/>
      <c r="CE61" s="109"/>
      <c r="CF61" s="109">
        <f>CZ61-BX61</f>
        <v>-625682.18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" t="e">
        <f t="shared" si="0"/>
        <v>#VALUE!</v>
      </c>
    </row>
    <row r="62" spans="1:103" ht="51.75" customHeight="1">
      <c r="A62" s="124" t="s">
        <v>398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12" t="s">
        <v>19</v>
      </c>
      <c r="AG62" s="112"/>
      <c r="AH62" s="112"/>
      <c r="AI62" s="112"/>
      <c r="AJ62" s="112"/>
      <c r="AK62" s="112"/>
      <c r="AL62" s="116" t="s">
        <v>41</v>
      </c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7" t="s">
        <v>27</v>
      </c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09">
        <v>8699.69</v>
      </c>
      <c r="BY62" s="109"/>
      <c r="BZ62" s="109"/>
      <c r="CA62" s="109"/>
      <c r="CB62" s="109"/>
      <c r="CC62" s="109"/>
      <c r="CD62" s="109"/>
      <c r="CE62" s="109"/>
      <c r="CF62" s="109">
        <f>CZ62-BX62</f>
        <v>-8699.69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" t="e">
        <f t="shared" si="0"/>
        <v>#VALUE!</v>
      </c>
    </row>
    <row r="63" spans="1:103" s="20" customFormat="1" ht="19.5" customHeight="1">
      <c r="A63" s="153" t="s">
        <v>42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13" t="s">
        <v>19</v>
      </c>
      <c r="AG63" s="113"/>
      <c r="AH63" s="113"/>
      <c r="AI63" s="113"/>
      <c r="AJ63" s="113"/>
      <c r="AK63" s="113"/>
      <c r="AL63" s="113" t="s">
        <v>43</v>
      </c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1">
        <f>BB64+BB69</f>
        <v>8520000</v>
      </c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07">
        <f>BX64+BX69</f>
        <v>5160239.8</v>
      </c>
      <c r="BY63" s="107"/>
      <c r="BZ63" s="107"/>
      <c r="CA63" s="107"/>
      <c r="CB63" s="107"/>
      <c r="CC63" s="107"/>
      <c r="CD63" s="107"/>
      <c r="CE63" s="107"/>
      <c r="CF63" s="107">
        <f>BB63-BX63</f>
        <v>3359760.2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">
        <f t="shared" si="0"/>
        <v>60.566194835680754</v>
      </c>
    </row>
    <row r="64" spans="1:103" ht="58.5" customHeight="1">
      <c r="A64" s="159" t="s">
        <v>44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13" t="s">
        <v>19</v>
      </c>
      <c r="AG64" s="113"/>
      <c r="AH64" s="113"/>
      <c r="AI64" s="113"/>
      <c r="AJ64" s="113"/>
      <c r="AK64" s="113"/>
      <c r="AL64" s="113" t="s">
        <v>45</v>
      </c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1">
        <f>BB65</f>
        <v>6140000</v>
      </c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07">
        <f>BX65</f>
        <v>2936300.01</v>
      </c>
      <c r="BY64" s="107"/>
      <c r="BZ64" s="107"/>
      <c r="CA64" s="107"/>
      <c r="CB64" s="107"/>
      <c r="CC64" s="107"/>
      <c r="CD64" s="107"/>
      <c r="CE64" s="107"/>
      <c r="CF64" s="107">
        <f>BB64-BX64</f>
        <v>3203699.99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">
        <f t="shared" si="0"/>
        <v>47.822475732899015</v>
      </c>
    </row>
    <row r="65" spans="1:103" ht="78" customHeight="1">
      <c r="A65" s="158" t="s">
        <v>51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27" t="s">
        <v>19</v>
      </c>
      <c r="AG65" s="127"/>
      <c r="AH65" s="127"/>
      <c r="AI65" s="127"/>
      <c r="AJ65" s="127"/>
      <c r="AK65" s="127"/>
      <c r="AL65" s="113" t="s">
        <v>52</v>
      </c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1">
        <v>6140000</v>
      </c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08">
        <f>BX66+BX67+BX68</f>
        <v>2936300.01</v>
      </c>
      <c r="BY65" s="108"/>
      <c r="BZ65" s="108"/>
      <c r="CA65" s="108"/>
      <c r="CB65" s="108"/>
      <c r="CC65" s="108"/>
      <c r="CD65" s="108"/>
      <c r="CE65" s="108"/>
      <c r="CF65" s="107">
        <f>BB65-BX65</f>
        <v>3203699.99</v>
      </c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">
        <f t="shared" si="0"/>
        <v>47.822475732899015</v>
      </c>
    </row>
    <row r="66" spans="1:103" ht="79.5" customHeight="1">
      <c r="A66" s="160" t="s">
        <v>51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12" t="s">
        <v>19</v>
      </c>
      <c r="AG66" s="112"/>
      <c r="AH66" s="112"/>
      <c r="AI66" s="112"/>
      <c r="AJ66" s="112"/>
      <c r="AK66" s="112"/>
      <c r="AL66" s="116" t="s">
        <v>53</v>
      </c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7" t="s">
        <v>27</v>
      </c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09">
        <v>2919552.38</v>
      </c>
      <c r="BY66" s="109"/>
      <c r="BZ66" s="109"/>
      <c r="CA66" s="109"/>
      <c r="CB66" s="109"/>
      <c r="CC66" s="109"/>
      <c r="CD66" s="109"/>
      <c r="CE66" s="109"/>
      <c r="CF66" s="109">
        <f>CX66-BX66</f>
        <v>-2919552.38</v>
      </c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" t="e">
        <f t="shared" si="0"/>
        <v>#VALUE!</v>
      </c>
    </row>
    <row r="67" spans="1:103" ht="78" customHeight="1">
      <c r="A67" s="160" t="s">
        <v>54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12" t="s">
        <v>19</v>
      </c>
      <c r="AG67" s="112"/>
      <c r="AH67" s="112"/>
      <c r="AI67" s="112"/>
      <c r="AJ67" s="112"/>
      <c r="AK67" s="112"/>
      <c r="AL67" s="116" t="s">
        <v>55</v>
      </c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7" t="s">
        <v>27</v>
      </c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09">
        <v>9033.83</v>
      </c>
      <c r="BY67" s="109"/>
      <c r="BZ67" s="109"/>
      <c r="CA67" s="109"/>
      <c r="CB67" s="109"/>
      <c r="CC67" s="109"/>
      <c r="CD67" s="109"/>
      <c r="CE67" s="109"/>
      <c r="CF67" s="109">
        <f>CX67-BX67</f>
        <v>-9033.83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" t="e">
        <f t="shared" si="0"/>
        <v>#VALUE!</v>
      </c>
    </row>
    <row r="68" spans="1:103" ht="78" customHeight="1">
      <c r="A68" s="160" t="s">
        <v>280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12" t="s">
        <v>19</v>
      </c>
      <c r="AG68" s="112"/>
      <c r="AH68" s="112"/>
      <c r="AI68" s="112"/>
      <c r="AJ68" s="112"/>
      <c r="AK68" s="112"/>
      <c r="AL68" s="116" t="s">
        <v>279</v>
      </c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7" t="s">
        <v>27</v>
      </c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09">
        <v>7713.8</v>
      </c>
      <c r="BY68" s="109"/>
      <c r="BZ68" s="109"/>
      <c r="CA68" s="109"/>
      <c r="CB68" s="109"/>
      <c r="CC68" s="109"/>
      <c r="CD68" s="109"/>
      <c r="CE68" s="109"/>
      <c r="CF68" s="109">
        <f>CX68-BX68</f>
        <v>-7713.8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" t="e">
        <f>BX68/BB68*100</f>
        <v>#VALUE!</v>
      </c>
    </row>
    <row r="69" spans="1:103" ht="55.5" customHeight="1">
      <c r="A69" s="159" t="s">
        <v>56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13" t="s">
        <v>19</v>
      </c>
      <c r="AG69" s="113"/>
      <c r="AH69" s="113"/>
      <c r="AI69" s="113"/>
      <c r="AJ69" s="113"/>
      <c r="AK69" s="113"/>
      <c r="AL69" s="113" t="s">
        <v>57</v>
      </c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1">
        <f>BB70</f>
        <v>2380000</v>
      </c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07">
        <f>BX70</f>
        <v>2223939.79</v>
      </c>
      <c r="BY69" s="107"/>
      <c r="BZ69" s="107"/>
      <c r="CA69" s="107"/>
      <c r="CB69" s="107"/>
      <c r="CC69" s="107"/>
      <c r="CD69" s="107"/>
      <c r="CE69" s="107"/>
      <c r="CF69" s="107">
        <f>BB69-BX69</f>
        <v>156060.20999999996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">
        <f t="shared" si="0"/>
        <v>93.44284831932774</v>
      </c>
    </row>
    <row r="70" spans="1:103" ht="83.25" customHeight="1">
      <c r="A70" s="159" t="s">
        <v>58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27" t="s">
        <v>19</v>
      </c>
      <c r="AG70" s="127"/>
      <c r="AH70" s="127"/>
      <c r="AI70" s="127"/>
      <c r="AJ70" s="127"/>
      <c r="AK70" s="127"/>
      <c r="AL70" s="113" t="s">
        <v>59</v>
      </c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1">
        <v>2380000</v>
      </c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08">
        <f>BX71+BX72+BX74</f>
        <v>2223939.79</v>
      </c>
      <c r="BY70" s="108"/>
      <c r="BZ70" s="108"/>
      <c r="CA70" s="108"/>
      <c r="CB70" s="108"/>
      <c r="CC70" s="108"/>
      <c r="CD70" s="108"/>
      <c r="CE70" s="108"/>
      <c r="CF70" s="107">
        <f>BB70-BX70</f>
        <v>156060.20999999996</v>
      </c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">
        <f t="shared" si="0"/>
        <v>93.44284831932774</v>
      </c>
    </row>
    <row r="71" spans="1:103" ht="81" customHeight="1">
      <c r="A71" s="149" t="s">
        <v>58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12" t="s">
        <v>19</v>
      </c>
      <c r="AG71" s="112"/>
      <c r="AH71" s="112"/>
      <c r="AI71" s="112"/>
      <c r="AJ71" s="112"/>
      <c r="AK71" s="112"/>
      <c r="AL71" s="116" t="s">
        <v>60</v>
      </c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7" t="s">
        <v>27</v>
      </c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09">
        <v>2215492.06</v>
      </c>
      <c r="BY71" s="109"/>
      <c r="BZ71" s="109"/>
      <c r="CA71" s="109"/>
      <c r="CB71" s="109"/>
      <c r="CC71" s="109"/>
      <c r="CD71" s="109"/>
      <c r="CE71" s="109"/>
      <c r="CF71" s="109">
        <f>CZ71-BX71</f>
        <v>-2215492.06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" t="e">
        <f t="shared" si="0"/>
        <v>#VALUE!</v>
      </c>
    </row>
    <row r="72" spans="1:103" ht="85.5" customHeight="1">
      <c r="A72" s="149" t="s">
        <v>61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12" t="s">
        <v>19</v>
      </c>
      <c r="AG72" s="112"/>
      <c r="AH72" s="112"/>
      <c r="AI72" s="112"/>
      <c r="AJ72" s="112"/>
      <c r="AK72" s="112"/>
      <c r="AL72" s="116" t="s">
        <v>62</v>
      </c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7" t="s">
        <v>27</v>
      </c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09">
        <v>5447.73</v>
      </c>
      <c r="BY72" s="109"/>
      <c r="BZ72" s="109"/>
      <c r="CA72" s="109"/>
      <c r="CB72" s="109"/>
      <c r="CC72" s="109"/>
      <c r="CD72" s="109"/>
      <c r="CE72" s="109"/>
      <c r="CF72" s="109">
        <f>CZ72-BX72</f>
        <v>-5447.73</v>
      </c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" t="e">
        <f t="shared" si="0"/>
        <v>#VALUE!</v>
      </c>
    </row>
    <row r="73" spans="1:103" ht="77.25" customHeight="1" hidden="1">
      <c r="A73" s="149" t="s">
        <v>63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12" t="s">
        <v>19</v>
      </c>
      <c r="AG73" s="112"/>
      <c r="AH73" s="112"/>
      <c r="AI73" s="112"/>
      <c r="AJ73" s="112"/>
      <c r="AK73" s="112"/>
      <c r="AL73" s="116" t="s">
        <v>64</v>
      </c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7" t="s">
        <v>27</v>
      </c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09" t="s">
        <v>27</v>
      </c>
      <c r="BY73" s="109"/>
      <c r="BZ73" s="109"/>
      <c r="CA73" s="109"/>
      <c r="CB73" s="109"/>
      <c r="CC73" s="109"/>
      <c r="CD73" s="109"/>
      <c r="CE73" s="109"/>
      <c r="CF73" s="109" t="s">
        <v>27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" t="e">
        <f aca="true" t="shared" si="3" ref="CY73:CY122">BX73/BB73*100</f>
        <v>#VALUE!</v>
      </c>
    </row>
    <row r="74" spans="1:103" ht="85.5" customHeight="1">
      <c r="A74" s="149" t="s">
        <v>345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12" t="s">
        <v>19</v>
      </c>
      <c r="AG74" s="112"/>
      <c r="AH74" s="112"/>
      <c r="AI74" s="112"/>
      <c r="AJ74" s="112"/>
      <c r="AK74" s="112"/>
      <c r="AL74" s="116" t="s">
        <v>344</v>
      </c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7" t="s">
        <v>27</v>
      </c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09">
        <v>3000</v>
      </c>
      <c r="BY74" s="109"/>
      <c r="BZ74" s="109"/>
      <c r="CA74" s="109"/>
      <c r="CB74" s="109"/>
      <c r="CC74" s="109"/>
      <c r="CD74" s="109"/>
      <c r="CE74" s="109"/>
      <c r="CF74" s="109">
        <f>CZ74-BX74</f>
        <v>-3000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" t="e">
        <f t="shared" si="3"/>
        <v>#VALUE!</v>
      </c>
    </row>
    <row r="75" spans="1:103" s="20" customFormat="1" ht="34.5" customHeight="1">
      <c r="A75" s="193" t="s">
        <v>324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21" t="s">
        <v>19</v>
      </c>
      <c r="AG75" s="121"/>
      <c r="AH75" s="121"/>
      <c r="AI75" s="121"/>
      <c r="AJ75" s="121"/>
      <c r="AK75" s="121"/>
      <c r="AL75" s="121" t="s">
        <v>325</v>
      </c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94" t="s">
        <v>27</v>
      </c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5">
        <f>BX78</f>
        <v>2.67</v>
      </c>
      <c r="BY75" s="195"/>
      <c r="BZ75" s="195"/>
      <c r="CA75" s="195"/>
      <c r="CB75" s="195"/>
      <c r="CC75" s="195"/>
      <c r="CD75" s="195"/>
      <c r="CE75" s="195"/>
      <c r="CF75" s="195">
        <f>CT75-BX75</f>
        <v>-2.67</v>
      </c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05"/>
    </row>
    <row r="76" spans="1:103" s="20" customFormat="1" ht="20.25" customHeight="1">
      <c r="A76" s="193" t="s">
        <v>326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21" t="s">
        <v>19</v>
      </c>
      <c r="AG76" s="121"/>
      <c r="AH76" s="121"/>
      <c r="AI76" s="121"/>
      <c r="AJ76" s="121"/>
      <c r="AK76" s="121"/>
      <c r="AL76" s="121" t="s">
        <v>327</v>
      </c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94" t="s">
        <v>27</v>
      </c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5">
        <f>BX78</f>
        <v>2.67</v>
      </c>
      <c r="BY76" s="195"/>
      <c r="BZ76" s="195"/>
      <c r="CA76" s="195"/>
      <c r="CB76" s="195"/>
      <c r="CC76" s="195"/>
      <c r="CD76" s="195"/>
      <c r="CE76" s="195"/>
      <c r="CF76" s="195">
        <f>CT76-BX76</f>
        <v>-2.67</v>
      </c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05"/>
    </row>
    <row r="77" spans="1:103" ht="33.75" customHeight="1">
      <c r="A77" s="193" t="s">
        <v>328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21" t="s">
        <v>19</v>
      </c>
      <c r="AG77" s="121"/>
      <c r="AH77" s="121"/>
      <c r="AI77" s="121"/>
      <c r="AJ77" s="121"/>
      <c r="AK77" s="121"/>
      <c r="AL77" s="121" t="s">
        <v>329</v>
      </c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94" t="s">
        <v>27</v>
      </c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5">
        <f>BX78</f>
        <v>2.67</v>
      </c>
      <c r="BY77" s="195"/>
      <c r="BZ77" s="195"/>
      <c r="CA77" s="195"/>
      <c r="CB77" s="195"/>
      <c r="CC77" s="195"/>
      <c r="CD77" s="195"/>
      <c r="CE77" s="195"/>
      <c r="CF77" s="195">
        <f>CX77-BX77</f>
        <v>-2.67</v>
      </c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2"/>
    </row>
    <row r="78" spans="1:103" ht="30.75" customHeight="1">
      <c r="A78" s="193" t="s">
        <v>330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21" t="s">
        <v>19</v>
      </c>
      <c r="AG78" s="121"/>
      <c r="AH78" s="121"/>
      <c r="AI78" s="121"/>
      <c r="AJ78" s="121"/>
      <c r="AK78" s="121"/>
      <c r="AL78" s="121" t="s">
        <v>331</v>
      </c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94" t="s">
        <v>27</v>
      </c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5">
        <f>BX79</f>
        <v>2.67</v>
      </c>
      <c r="BY78" s="195"/>
      <c r="BZ78" s="195"/>
      <c r="CA78" s="195"/>
      <c r="CB78" s="195"/>
      <c r="CC78" s="195"/>
      <c r="CD78" s="195"/>
      <c r="CE78" s="195"/>
      <c r="CF78" s="195">
        <f>CX78-BX78</f>
        <v>-2.67</v>
      </c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2"/>
    </row>
    <row r="79" spans="1:103" ht="33" customHeight="1">
      <c r="A79" s="197" t="s">
        <v>330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8" t="s">
        <v>19</v>
      </c>
      <c r="AG79" s="198"/>
      <c r="AH79" s="198"/>
      <c r="AI79" s="198"/>
      <c r="AJ79" s="198"/>
      <c r="AK79" s="198"/>
      <c r="AL79" s="122" t="s">
        <v>337</v>
      </c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3" t="s">
        <v>27</v>
      </c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96">
        <v>2.67</v>
      </c>
      <c r="BY79" s="196"/>
      <c r="BZ79" s="196"/>
      <c r="CA79" s="196"/>
      <c r="CB79" s="196"/>
      <c r="CC79" s="196"/>
      <c r="CD79" s="196"/>
      <c r="CE79" s="196"/>
      <c r="CF79" s="196">
        <f>CX79-BX79</f>
        <v>-2.67</v>
      </c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2"/>
    </row>
    <row r="80" spans="1:103" s="20" customFormat="1" ht="47.25" customHeight="1">
      <c r="A80" s="146" t="s">
        <v>65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13" t="s">
        <v>19</v>
      </c>
      <c r="AG80" s="113"/>
      <c r="AH80" s="113"/>
      <c r="AI80" s="113"/>
      <c r="AJ80" s="113"/>
      <c r="AK80" s="113"/>
      <c r="AL80" s="113" t="s">
        <v>66</v>
      </c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1">
        <f>BB81+BB88</f>
        <v>1788700</v>
      </c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07">
        <f>BX81+BX88</f>
        <v>928049.4900000001</v>
      </c>
      <c r="BY80" s="107"/>
      <c r="BZ80" s="107"/>
      <c r="CA80" s="107"/>
      <c r="CB80" s="107"/>
      <c r="CC80" s="107"/>
      <c r="CD80" s="107"/>
      <c r="CE80" s="107"/>
      <c r="CF80" s="107">
        <f>BB80-BX80</f>
        <v>860650.5099999999</v>
      </c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">
        <f t="shared" si="3"/>
        <v>51.88402135629229</v>
      </c>
    </row>
    <row r="81" spans="1:103" s="20" customFormat="1" ht="93" customHeight="1">
      <c r="A81" s="146" t="s">
        <v>392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16" t="s">
        <v>19</v>
      </c>
      <c r="AG81" s="116"/>
      <c r="AH81" s="116"/>
      <c r="AI81" s="116"/>
      <c r="AJ81" s="116"/>
      <c r="AK81" s="116"/>
      <c r="AL81" s="113" t="s">
        <v>593</v>
      </c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1">
        <f>BB82+BB86</f>
        <v>1741200</v>
      </c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07">
        <f>BX82+BX84+BX86</f>
        <v>876149.4900000001</v>
      </c>
      <c r="BY81" s="107"/>
      <c r="BZ81" s="107"/>
      <c r="CA81" s="107"/>
      <c r="CB81" s="107"/>
      <c r="CC81" s="107"/>
      <c r="CD81" s="107"/>
      <c r="CE81" s="107"/>
      <c r="CF81" s="107">
        <f>BB81-BX81</f>
        <v>865050.5099999999</v>
      </c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">
        <f t="shared" si="3"/>
        <v>50.31871640248106</v>
      </c>
    </row>
    <row r="82" spans="1:103" ht="69.75" customHeight="1">
      <c r="A82" s="169" t="s">
        <v>396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44" t="s">
        <v>19</v>
      </c>
      <c r="AG82" s="144"/>
      <c r="AH82" s="144"/>
      <c r="AI82" s="144"/>
      <c r="AJ82" s="144"/>
      <c r="AK82" s="144"/>
      <c r="AL82" s="144" t="s">
        <v>67</v>
      </c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5">
        <f>BB83</f>
        <v>1319000</v>
      </c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08">
        <f>BX83</f>
        <v>818890.31</v>
      </c>
      <c r="BY82" s="108"/>
      <c r="BZ82" s="108"/>
      <c r="CA82" s="108"/>
      <c r="CB82" s="108"/>
      <c r="CC82" s="108"/>
      <c r="CD82" s="108"/>
      <c r="CE82" s="108"/>
      <c r="CF82" s="107">
        <f>BB82-BX82</f>
        <v>500109.68999999994</v>
      </c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">
        <f t="shared" si="3"/>
        <v>62.084178165276725</v>
      </c>
    </row>
    <row r="83" spans="1:103" ht="87.75" customHeight="1">
      <c r="A83" s="161" t="s">
        <v>399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3"/>
      <c r="AF83" s="164" t="s">
        <v>19</v>
      </c>
      <c r="AG83" s="165"/>
      <c r="AH83" s="165"/>
      <c r="AI83" s="165"/>
      <c r="AJ83" s="165"/>
      <c r="AK83" s="166"/>
      <c r="AL83" s="128" t="s">
        <v>357</v>
      </c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30"/>
      <c r="BB83" s="131">
        <v>1319000</v>
      </c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3"/>
      <c r="BX83" s="134">
        <v>818890.31</v>
      </c>
      <c r="BY83" s="135"/>
      <c r="BZ83" s="135"/>
      <c r="CA83" s="135"/>
      <c r="CB83" s="135"/>
      <c r="CC83" s="135"/>
      <c r="CD83" s="135"/>
      <c r="CE83" s="136"/>
      <c r="CF83" s="137">
        <f>BB83-BX83</f>
        <v>500109.68999999994</v>
      </c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9"/>
      <c r="CY83" s="1">
        <f>BX83/BB83*100</f>
        <v>62.084178165276725</v>
      </c>
    </row>
    <row r="84" spans="1:103" ht="87" customHeight="1">
      <c r="A84" s="143" t="s">
        <v>393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13" t="s">
        <v>19</v>
      </c>
      <c r="AG84" s="113"/>
      <c r="AH84" s="113"/>
      <c r="AI84" s="113"/>
      <c r="AJ84" s="113"/>
      <c r="AK84" s="113"/>
      <c r="AL84" s="144" t="s">
        <v>68</v>
      </c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 t="str">
        <f>BB85</f>
        <v>-</v>
      </c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08">
        <f>BX85</f>
        <v>48259.18</v>
      </c>
      <c r="BY84" s="108"/>
      <c r="BZ84" s="108"/>
      <c r="CA84" s="108"/>
      <c r="CB84" s="108"/>
      <c r="CC84" s="108"/>
      <c r="CD84" s="108"/>
      <c r="CE84" s="108"/>
      <c r="CF84" s="107">
        <f>-BX84</f>
        <v>-48259.18</v>
      </c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" t="e">
        <f t="shared" si="3"/>
        <v>#VALUE!</v>
      </c>
    </row>
    <row r="85" spans="1:103" ht="67.5" customHeight="1">
      <c r="A85" s="142" t="s">
        <v>394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13" t="s">
        <v>19</v>
      </c>
      <c r="AG85" s="113"/>
      <c r="AH85" s="113"/>
      <c r="AI85" s="113"/>
      <c r="AJ85" s="113"/>
      <c r="AK85" s="113"/>
      <c r="AL85" s="140" t="s">
        <v>69</v>
      </c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1" t="s">
        <v>27</v>
      </c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09">
        <v>48259.18</v>
      </c>
      <c r="BY85" s="109"/>
      <c r="BZ85" s="109"/>
      <c r="CA85" s="109"/>
      <c r="CB85" s="109"/>
      <c r="CC85" s="109"/>
      <c r="CD85" s="109"/>
      <c r="CE85" s="109"/>
      <c r="CF85" s="114">
        <f>-BX85</f>
        <v>-48259.18</v>
      </c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" t="e">
        <f t="shared" si="3"/>
        <v>#VALUE!</v>
      </c>
    </row>
    <row r="86" spans="1:103" s="20" customFormat="1" ht="48" customHeight="1">
      <c r="A86" s="118" t="s">
        <v>317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3" t="s">
        <v>19</v>
      </c>
      <c r="AG86" s="113"/>
      <c r="AH86" s="113"/>
      <c r="AI86" s="113"/>
      <c r="AJ86" s="113"/>
      <c r="AK86" s="113"/>
      <c r="AL86" s="116" t="s">
        <v>318</v>
      </c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7">
        <f>BB87</f>
        <v>422200</v>
      </c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4">
        <f>BX87</f>
        <v>9000</v>
      </c>
      <c r="BY86" s="114"/>
      <c r="BZ86" s="114"/>
      <c r="CA86" s="114"/>
      <c r="CB86" s="114"/>
      <c r="CC86" s="114"/>
      <c r="CD86" s="114"/>
      <c r="CE86" s="114"/>
      <c r="CF86" s="114">
        <f>BB86</f>
        <v>422200</v>
      </c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20">
        <f>BX86/BB86*100</f>
        <v>2.131691141639034</v>
      </c>
    </row>
    <row r="87" spans="1:103" s="20" customFormat="1" ht="48" customHeight="1">
      <c r="A87" s="118" t="s">
        <v>293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3" t="s">
        <v>19</v>
      </c>
      <c r="AG87" s="113"/>
      <c r="AH87" s="113"/>
      <c r="AI87" s="113"/>
      <c r="AJ87" s="113"/>
      <c r="AK87" s="113"/>
      <c r="AL87" s="116" t="s">
        <v>319</v>
      </c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7">
        <v>422200</v>
      </c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4">
        <v>9000</v>
      </c>
      <c r="BY87" s="114"/>
      <c r="BZ87" s="114"/>
      <c r="CA87" s="114"/>
      <c r="CB87" s="114"/>
      <c r="CC87" s="114"/>
      <c r="CD87" s="114"/>
      <c r="CE87" s="114"/>
      <c r="CF87" s="114">
        <f>BB87</f>
        <v>422200</v>
      </c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20">
        <f>BX87/BB87*100</f>
        <v>2.131691141639034</v>
      </c>
    </row>
    <row r="88" spans="1:103" s="12" customFormat="1" ht="48.75" customHeight="1">
      <c r="A88" s="143" t="s">
        <v>597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13" t="s">
        <v>19</v>
      </c>
      <c r="AG88" s="113"/>
      <c r="AH88" s="113"/>
      <c r="AI88" s="113"/>
      <c r="AJ88" s="113"/>
      <c r="AK88" s="113"/>
      <c r="AL88" s="144" t="s">
        <v>598</v>
      </c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5">
        <f>BB89</f>
        <v>47500</v>
      </c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08">
        <f>BX89</f>
        <v>51900</v>
      </c>
      <c r="BY88" s="108"/>
      <c r="BZ88" s="108"/>
      <c r="CA88" s="108"/>
      <c r="CB88" s="108"/>
      <c r="CC88" s="108"/>
      <c r="CD88" s="108"/>
      <c r="CE88" s="108"/>
      <c r="CF88" s="107">
        <f aca="true" t="shared" si="4" ref="CF88:CF95">BB88-BX88</f>
        <v>-4400</v>
      </c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">
        <f t="shared" si="3"/>
        <v>109.26315789473684</v>
      </c>
    </row>
    <row r="89" spans="1:103" ht="48" customHeight="1">
      <c r="A89" s="142" t="s">
        <v>601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13" t="s">
        <v>19</v>
      </c>
      <c r="AG89" s="113"/>
      <c r="AH89" s="113"/>
      <c r="AI89" s="113"/>
      <c r="AJ89" s="113"/>
      <c r="AK89" s="113"/>
      <c r="AL89" s="140" t="s">
        <v>599</v>
      </c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1">
        <f>BB90</f>
        <v>47500</v>
      </c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09">
        <f>BX90</f>
        <v>51900</v>
      </c>
      <c r="BY89" s="109"/>
      <c r="BZ89" s="109"/>
      <c r="CA89" s="109"/>
      <c r="CB89" s="109"/>
      <c r="CC89" s="109"/>
      <c r="CD89" s="109"/>
      <c r="CE89" s="109"/>
      <c r="CF89" s="114">
        <f t="shared" si="4"/>
        <v>-4400</v>
      </c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">
        <f t="shared" si="3"/>
        <v>109.26315789473684</v>
      </c>
    </row>
    <row r="90" spans="1:103" ht="60.75" customHeight="1">
      <c r="A90" s="142" t="s">
        <v>600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13" t="s">
        <v>19</v>
      </c>
      <c r="AG90" s="113"/>
      <c r="AH90" s="113"/>
      <c r="AI90" s="113"/>
      <c r="AJ90" s="113"/>
      <c r="AK90" s="113"/>
      <c r="AL90" s="140" t="s">
        <v>596</v>
      </c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1">
        <v>47500</v>
      </c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09">
        <v>51900</v>
      </c>
      <c r="BY90" s="109"/>
      <c r="BZ90" s="109"/>
      <c r="CA90" s="109"/>
      <c r="CB90" s="109"/>
      <c r="CC90" s="109"/>
      <c r="CD90" s="109"/>
      <c r="CE90" s="109"/>
      <c r="CF90" s="114">
        <f t="shared" si="4"/>
        <v>-4400</v>
      </c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">
        <f t="shared" si="3"/>
        <v>109.26315789473684</v>
      </c>
    </row>
    <row r="91" spans="1:103" ht="42" customHeight="1">
      <c r="A91" s="146" t="s">
        <v>150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13" t="s">
        <v>19</v>
      </c>
      <c r="AG91" s="113"/>
      <c r="AH91" s="113"/>
      <c r="AI91" s="113"/>
      <c r="AJ91" s="113"/>
      <c r="AK91" s="113"/>
      <c r="AL91" s="144" t="s">
        <v>178</v>
      </c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5">
        <f>BB92</f>
        <v>475200</v>
      </c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08">
        <f>BX92</f>
        <v>665137.59</v>
      </c>
      <c r="BY91" s="108"/>
      <c r="BZ91" s="108"/>
      <c r="CA91" s="108"/>
      <c r="CB91" s="108"/>
      <c r="CC91" s="108"/>
      <c r="CD91" s="108"/>
      <c r="CE91" s="108"/>
      <c r="CF91" s="107">
        <f t="shared" si="4"/>
        <v>-189937.58999999997</v>
      </c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">
        <f t="shared" si="3"/>
        <v>139.97003156565654</v>
      </c>
    </row>
    <row r="92" spans="1:103" ht="71.25" customHeight="1">
      <c r="A92" s="142" t="s">
        <v>603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13" t="s">
        <v>19</v>
      </c>
      <c r="AG92" s="113"/>
      <c r="AH92" s="113"/>
      <c r="AI92" s="113"/>
      <c r="AJ92" s="113"/>
      <c r="AK92" s="113"/>
      <c r="AL92" s="140" t="s">
        <v>177</v>
      </c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1">
        <f>BB93</f>
        <v>475200</v>
      </c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09">
        <f>BX94</f>
        <v>665137.59</v>
      </c>
      <c r="BY92" s="109"/>
      <c r="BZ92" s="109"/>
      <c r="CA92" s="109"/>
      <c r="CB92" s="109"/>
      <c r="CC92" s="109"/>
      <c r="CD92" s="109"/>
      <c r="CE92" s="109"/>
      <c r="CF92" s="114">
        <f t="shared" si="4"/>
        <v>-189937.58999999997</v>
      </c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">
        <f t="shared" si="3"/>
        <v>139.97003156565654</v>
      </c>
    </row>
    <row r="93" spans="1:103" ht="43.5" customHeight="1">
      <c r="A93" s="142" t="s">
        <v>602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13" t="s">
        <v>19</v>
      </c>
      <c r="AG93" s="113"/>
      <c r="AH93" s="113"/>
      <c r="AI93" s="113"/>
      <c r="AJ93" s="113"/>
      <c r="AK93" s="113"/>
      <c r="AL93" s="140" t="s">
        <v>176</v>
      </c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1">
        <f>BB94</f>
        <v>475200</v>
      </c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09">
        <f>BX94</f>
        <v>665137.59</v>
      </c>
      <c r="BY93" s="109"/>
      <c r="BZ93" s="109"/>
      <c r="CA93" s="109"/>
      <c r="CB93" s="109"/>
      <c r="CC93" s="109"/>
      <c r="CD93" s="109"/>
      <c r="CE93" s="109"/>
      <c r="CF93" s="114">
        <f t="shared" si="4"/>
        <v>-189937.58999999997</v>
      </c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">
        <f t="shared" si="3"/>
        <v>139.97003156565654</v>
      </c>
    </row>
    <row r="94" spans="1:103" ht="52.5" customHeight="1">
      <c r="A94" s="142" t="s">
        <v>545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13" t="s">
        <v>19</v>
      </c>
      <c r="AG94" s="113"/>
      <c r="AH94" s="113"/>
      <c r="AI94" s="113"/>
      <c r="AJ94" s="113"/>
      <c r="AK94" s="113"/>
      <c r="AL94" s="140" t="s">
        <v>400</v>
      </c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1">
        <v>475200</v>
      </c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09">
        <v>665137.59</v>
      </c>
      <c r="BY94" s="109"/>
      <c r="BZ94" s="109"/>
      <c r="CA94" s="109"/>
      <c r="CB94" s="109"/>
      <c r="CC94" s="109"/>
      <c r="CD94" s="109"/>
      <c r="CE94" s="109"/>
      <c r="CF94" s="114">
        <f t="shared" si="4"/>
        <v>-189937.58999999997</v>
      </c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">
        <f t="shared" si="3"/>
        <v>139.97003156565654</v>
      </c>
    </row>
    <row r="95" spans="1:103" s="21" customFormat="1" ht="28.5" customHeight="1">
      <c r="A95" s="192" t="s">
        <v>391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89" t="s">
        <v>19</v>
      </c>
      <c r="AG95" s="189"/>
      <c r="AH95" s="189"/>
      <c r="AI95" s="189"/>
      <c r="AJ95" s="189"/>
      <c r="AK95" s="189"/>
      <c r="AL95" s="189" t="s">
        <v>340</v>
      </c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90">
        <f>BB100</f>
        <v>34100</v>
      </c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48">
        <f>BX98+BX100+BX96</f>
        <v>74400</v>
      </c>
      <c r="BY95" s="148"/>
      <c r="BZ95" s="148"/>
      <c r="CA95" s="148"/>
      <c r="CB95" s="148"/>
      <c r="CC95" s="148"/>
      <c r="CD95" s="148"/>
      <c r="CE95" s="148"/>
      <c r="CF95" s="148">
        <f t="shared" si="4"/>
        <v>-40300</v>
      </c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22">
        <f aca="true" t="shared" si="5" ref="CY95:CY101">BX95/BB95*100</f>
        <v>218.18181818181816</v>
      </c>
    </row>
    <row r="96" spans="1:103" s="20" customFormat="1" ht="51.75" customHeight="1">
      <c r="A96" s="118" t="s">
        <v>358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6" t="s">
        <v>19</v>
      </c>
      <c r="AG96" s="116"/>
      <c r="AH96" s="116"/>
      <c r="AI96" s="116"/>
      <c r="AJ96" s="116"/>
      <c r="AK96" s="116"/>
      <c r="AL96" s="116" t="s">
        <v>360</v>
      </c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7" t="s">
        <v>27</v>
      </c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4">
        <f>BX97</f>
        <v>9000</v>
      </c>
      <c r="BY96" s="114"/>
      <c r="BZ96" s="114"/>
      <c r="CA96" s="114"/>
      <c r="CB96" s="114"/>
      <c r="CC96" s="114"/>
      <c r="CD96" s="114"/>
      <c r="CE96" s="114"/>
      <c r="CF96" s="114">
        <f>-BX96</f>
        <v>-9000</v>
      </c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20" t="e">
        <f t="shared" si="5"/>
        <v>#VALUE!</v>
      </c>
    </row>
    <row r="97" spans="1:103" s="20" customFormat="1" ht="51.75" customHeight="1">
      <c r="A97" s="118" t="s">
        <v>359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6" t="s">
        <v>19</v>
      </c>
      <c r="AG97" s="116"/>
      <c r="AH97" s="116"/>
      <c r="AI97" s="116"/>
      <c r="AJ97" s="116"/>
      <c r="AK97" s="116"/>
      <c r="AL97" s="116" t="s">
        <v>361</v>
      </c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7" t="s">
        <v>27</v>
      </c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4">
        <v>9000</v>
      </c>
      <c r="BY97" s="114"/>
      <c r="BZ97" s="114"/>
      <c r="CA97" s="114"/>
      <c r="CB97" s="114"/>
      <c r="CC97" s="114"/>
      <c r="CD97" s="114"/>
      <c r="CE97" s="114"/>
      <c r="CF97" s="114">
        <f>-BX97</f>
        <v>-9000</v>
      </c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20" t="e">
        <f t="shared" si="5"/>
        <v>#VALUE!</v>
      </c>
    </row>
    <row r="98" spans="1:103" s="20" customFormat="1" ht="51.75" customHeight="1">
      <c r="A98" s="118" t="s">
        <v>294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6" t="s">
        <v>19</v>
      </c>
      <c r="AG98" s="116"/>
      <c r="AH98" s="116"/>
      <c r="AI98" s="116"/>
      <c r="AJ98" s="116"/>
      <c r="AK98" s="116"/>
      <c r="AL98" s="116" t="s">
        <v>339</v>
      </c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7" t="s">
        <v>27</v>
      </c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4">
        <f>BX99</f>
        <v>65000</v>
      </c>
      <c r="BY98" s="114"/>
      <c r="BZ98" s="114"/>
      <c r="CA98" s="114"/>
      <c r="CB98" s="114"/>
      <c r="CC98" s="114"/>
      <c r="CD98" s="114"/>
      <c r="CE98" s="114"/>
      <c r="CF98" s="114">
        <f>-BX98</f>
        <v>-65000</v>
      </c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20" t="e">
        <f t="shared" si="5"/>
        <v>#VALUE!</v>
      </c>
    </row>
    <row r="99" spans="1:103" s="20" customFormat="1" ht="60.75" customHeight="1">
      <c r="A99" s="118" t="s">
        <v>295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6" t="s">
        <v>19</v>
      </c>
      <c r="AG99" s="116"/>
      <c r="AH99" s="116"/>
      <c r="AI99" s="116"/>
      <c r="AJ99" s="116"/>
      <c r="AK99" s="116"/>
      <c r="AL99" s="116" t="s">
        <v>338</v>
      </c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7" t="s">
        <v>27</v>
      </c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4">
        <v>65000</v>
      </c>
      <c r="BY99" s="114"/>
      <c r="BZ99" s="114"/>
      <c r="CA99" s="114"/>
      <c r="CB99" s="114"/>
      <c r="CC99" s="114"/>
      <c r="CD99" s="114"/>
      <c r="CE99" s="114"/>
      <c r="CF99" s="114">
        <f>-BX99</f>
        <v>-65000</v>
      </c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20" t="e">
        <f t="shared" si="5"/>
        <v>#VALUE!</v>
      </c>
    </row>
    <row r="100" spans="1:103" s="22" customFormat="1" ht="37.5" customHeight="1">
      <c r="A100" s="191" t="s">
        <v>215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87" t="s">
        <v>19</v>
      </c>
      <c r="AG100" s="187"/>
      <c r="AH100" s="187"/>
      <c r="AI100" s="187"/>
      <c r="AJ100" s="187"/>
      <c r="AK100" s="187"/>
      <c r="AL100" s="187" t="s">
        <v>241</v>
      </c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8">
        <f>BB101</f>
        <v>34100</v>
      </c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47">
        <f>BX101</f>
        <v>400</v>
      </c>
      <c r="BY100" s="147"/>
      <c r="BZ100" s="147"/>
      <c r="CA100" s="147"/>
      <c r="CB100" s="147"/>
      <c r="CC100" s="147"/>
      <c r="CD100" s="147"/>
      <c r="CE100" s="147"/>
      <c r="CF100" s="147">
        <f>BB100-BX100</f>
        <v>33700</v>
      </c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22">
        <f t="shared" si="5"/>
        <v>1.1730205278592376</v>
      </c>
    </row>
    <row r="101" spans="1:103" s="22" customFormat="1" ht="43.5" customHeight="1">
      <c r="A101" s="191" t="s">
        <v>242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87" t="s">
        <v>19</v>
      </c>
      <c r="AG101" s="187"/>
      <c r="AH101" s="187"/>
      <c r="AI101" s="187"/>
      <c r="AJ101" s="187"/>
      <c r="AK101" s="187"/>
      <c r="AL101" s="187" t="s">
        <v>214</v>
      </c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8">
        <v>34100</v>
      </c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47">
        <v>400</v>
      </c>
      <c r="BY101" s="147"/>
      <c r="BZ101" s="147"/>
      <c r="CA101" s="147"/>
      <c r="CB101" s="147"/>
      <c r="CC101" s="147"/>
      <c r="CD101" s="147"/>
      <c r="CE101" s="147"/>
      <c r="CF101" s="147">
        <f>BB101-BX101</f>
        <v>33700</v>
      </c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22">
        <f t="shared" si="5"/>
        <v>1.1730205278592376</v>
      </c>
    </row>
    <row r="102" spans="1:103" s="12" customFormat="1" ht="28.5" customHeight="1">
      <c r="A102" s="143" t="s">
        <v>179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13" t="s">
        <v>19</v>
      </c>
      <c r="AG102" s="113"/>
      <c r="AH102" s="113"/>
      <c r="AI102" s="113"/>
      <c r="AJ102" s="113"/>
      <c r="AK102" s="113"/>
      <c r="AL102" s="144" t="s">
        <v>169</v>
      </c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5">
        <f>BB107</f>
        <v>416400</v>
      </c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08">
        <f>BX105+BX107+BX103</f>
        <v>28721.22</v>
      </c>
      <c r="BY102" s="108"/>
      <c r="BZ102" s="108"/>
      <c r="CA102" s="108"/>
      <c r="CB102" s="108"/>
      <c r="CC102" s="108"/>
      <c r="CD102" s="108"/>
      <c r="CE102" s="108"/>
      <c r="CF102" s="108">
        <f>BB102-BX102</f>
        <v>387678.78</v>
      </c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">
        <f t="shared" si="3"/>
        <v>6.897507204610951</v>
      </c>
    </row>
    <row r="103" spans="1:103" s="23" customFormat="1" ht="28.5" customHeight="1">
      <c r="A103" s="120" t="s">
        <v>346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1" t="s">
        <v>19</v>
      </c>
      <c r="AG103" s="121"/>
      <c r="AH103" s="121"/>
      <c r="AI103" s="121"/>
      <c r="AJ103" s="121"/>
      <c r="AK103" s="121"/>
      <c r="AL103" s="122" t="s">
        <v>347</v>
      </c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3" t="s">
        <v>27</v>
      </c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19">
        <f>BX104</f>
        <v>27021.22</v>
      </c>
      <c r="BY103" s="119"/>
      <c r="BZ103" s="119"/>
      <c r="CA103" s="119"/>
      <c r="CB103" s="119"/>
      <c r="CC103" s="119"/>
      <c r="CD103" s="119"/>
      <c r="CE103" s="119"/>
      <c r="CF103" s="119">
        <f>-BX103</f>
        <v>-27021.22</v>
      </c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06"/>
    </row>
    <row r="104" spans="1:103" s="20" customFormat="1" ht="28.5" customHeight="1">
      <c r="A104" s="120" t="s">
        <v>348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1" t="s">
        <v>19</v>
      </c>
      <c r="AG104" s="121"/>
      <c r="AH104" s="121"/>
      <c r="AI104" s="121"/>
      <c r="AJ104" s="121"/>
      <c r="AK104" s="121"/>
      <c r="AL104" s="122" t="s">
        <v>349</v>
      </c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3" t="s">
        <v>27</v>
      </c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19">
        <v>27021.22</v>
      </c>
      <c r="BY104" s="119"/>
      <c r="BZ104" s="119"/>
      <c r="CA104" s="119"/>
      <c r="CB104" s="119"/>
      <c r="CC104" s="119"/>
      <c r="CD104" s="119"/>
      <c r="CE104" s="119"/>
      <c r="CF104" s="119">
        <f>-BX104</f>
        <v>-27021.22</v>
      </c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05"/>
    </row>
    <row r="105" spans="1:103" s="23" customFormat="1" ht="28.5" customHeight="1">
      <c r="A105" s="118" t="s">
        <v>332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3" t="s">
        <v>19</v>
      </c>
      <c r="AG105" s="113"/>
      <c r="AH105" s="113"/>
      <c r="AI105" s="113"/>
      <c r="AJ105" s="113"/>
      <c r="AK105" s="113"/>
      <c r="AL105" s="116" t="s">
        <v>335</v>
      </c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7" t="str">
        <f>BB106</f>
        <v>-</v>
      </c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4">
        <f>BX106</f>
        <v>700</v>
      </c>
      <c r="BY105" s="114"/>
      <c r="BZ105" s="114"/>
      <c r="CA105" s="114"/>
      <c r="CB105" s="114"/>
      <c r="CC105" s="114"/>
      <c r="CD105" s="114"/>
      <c r="CE105" s="114"/>
      <c r="CF105" s="114">
        <f>-BX105</f>
        <v>-700</v>
      </c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20" t="e">
        <f>BX105/BB105*100</f>
        <v>#VALUE!</v>
      </c>
    </row>
    <row r="106" spans="1:103" s="20" customFormat="1" ht="28.5" customHeight="1">
      <c r="A106" s="118" t="s">
        <v>333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3" t="s">
        <v>19</v>
      </c>
      <c r="AG106" s="113"/>
      <c r="AH106" s="113"/>
      <c r="AI106" s="113"/>
      <c r="AJ106" s="113"/>
      <c r="AK106" s="113"/>
      <c r="AL106" s="116" t="s">
        <v>334</v>
      </c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7" t="s">
        <v>27</v>
      </c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4">
        <v>700</v>
      </c>
      <c r="BY106" s="114"/>
      <c r="BZ106" s="114"/>
      <c r="CA106" s="114"/>
      <c r="CB106" s="114"/>
      <c r="CC106" s="114"/>
      <c r="CD106" s="114"/>
      <c r="CE106" s="114"/>
      <c r="CF106" s="114">
        <f>-BX106</f>
        <v>-700</v>
      </c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20" t="e">
        <f>BX106/BB106*100</f>
        <v>#VALUE!</v>
      </c>
    </row>
    <row r="107" spans="1:103" s="12" customFormat="1" ht="28.5" customHeight="1">
      <c r="A107" s="142" t="s">
        <v>272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13" t="s">
        <v>19</v>
      </c>
      <c r="AG107" s="113"/>
      <c r="AH107" s="113"/>
      <c r="AI107" s="113"/>
      <c r="AJ107" s="113"/>
      <c r="AK107" s="113"/>
      <c r="AL107" s="140" t="s">
        <v>270</v>
      </c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1">
        <f>BB108</f>
        <v>416400</v>
      </c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09">
        <f>BX108</f>
        <v>1000</v>
      </c>
      <c r="BY107" s="109"/>
      <c r="BZ107" s="109"/>
      <c r="CA107" s="109"/>
      <c r="CB107" s="109"/>
      <c r="CC107" s="109"/>
      <c r="CD107" s="109"/>
      <c r="CE107" s="109"/>
      <c r="CF107" s="109">
        <f aca="true" t="shared" si="6" ref="CF107:CF113">BB107-BX107</f>
        <v>415400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">
        <f t="shared" si="3"/>
        <v>0.24015369836695488</v>
      </c>
    </row>
    <row r="108" spans="1:103" ht="28.5" customHeight="1">
      <c r="A108" s="142" t="s">
        <v>273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13" t="s">
        <v>19</v>
      </c>
      <c r="AG108" s="113"/>
      <c r="AH108" s="113"/>
      <c r="AI108" s="113"/>
      <c r="AJ108" s="113"/>
      <c r="AK108" s="113"/>
      <c r="AL108" s="140" t="s">
        <v>271</v>
      </c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1">
        <v>416400</v>
      </c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09">
        <v>1000</v>
      </c>
      <c r="BY108" s="109"/>
      <c r="BZ108" s="109"/>
      <c r="CA108" s="109"/>
      <c r="CB108" s="109"/>
      <c r="CC108" s="109"/>
      <c r="CD108" s="109"/>
      <c r="CE108" s="109"/>
      <c r="CF108" s="109">
        <f t="shared" si="6"/>
        <v>415400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">
        <f t="shared" si="3"/>
        <v>0.24015369836695488</v>
      </c>
    </row>
    <row r="109" spans="1:103" s="20" customFormat="1" ht="30" customHeight="1">
      <c r="A109" s="153" t="s">
        <v>70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13" t="s">
        <v>19</v>
      </c>
      <c r="AG109" s="113"/>
      <c r="AH109" s="113"/>
      <c r="AI109" s="113"/>
      <c r="AJ109" s="113"/>
      <c r="AK109" s="113"/>
      <c r="AL109" s="113" t="s">
        <v>71</v>
      </c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1">
        <f>BB110</f>
        <v>15702400</v>
      </c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07">
        <f>BX110</f>
        <v>4835152</v>
      </c>
      <c r="BY109" s="107"/>
      <c r="BZ109" s="107"/>
      <c r="CA109" s="107"/>
      <c r="CB109" s="107"/>
      <c r="CC109" s="107"/>
      <c r="CD109" s="107"/>
      <c r="CE109" s="107"/>
      <c r="CF109" s="107">
        <f t="shared" si="6"/>
        <v>10867248</v>
      </c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">
        <f t="shared" si="3"/>
        <v>30.792439372325248</v>
      </c>
    </row>
    <row r="110" spans="1:103" s="20" customFormat="1" ht="53.25" customHeight="1">
      <c r="A110" s="186" t="s">
        <v>72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13" t="s">
        <v>19</v>
      </c>
      <c r="AG110" s="113"/>
      <c r="AH110" s="113"/>
      <c r="AI110" s="113"/>
      <c r="AJ110" s="113"/>
      <c r="AK110" s="113"/>
      <c r="AL110" s="113" t="s">
        <v>73</v>
      </c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1">
        <f>BB114+BB119</f>
        <v>15702400</v>
      </c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07">
        <f>BX114+BX119</f>
        <v>4835152</v>
      </c>
      <c r="BY110" s="107"/>
      <c r="BZ110" s="107"/>
      <c r="CA110" s="107"/>
      <c r="CB110" s="107"/>
      <c r="CC110" s="107"/>
      <c r="CD110" s="107"/>
      <c r="CE110" s="107"/>
      <c r="CF110" s="107">
        <f t="shared" si="6"/>
        <v>10867248</v>
      </c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">
        <f t="shared" si="3"/>
        <v>30.792439372325248</v>
      </c>
    </row>
    <row r="111" spans="1:103" ht="77.25" customHeight="1" hidden="1">
      <c r="A111" s="168" t="s">
        <v>78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27" t="s">
        <v>19</v>
      </c>
      <c r="AG111" s="127"/>
      <c r="AH111" s="127"/>
      <c r="AI111" s="127"/>
      <c r="AJ111" s="127"/>
      <c r="AK111" s="127"/>
      <c r="AL111" s="113" t="s">
        <v>79</v>
      </c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1" t="str">
        <f>BB112</f>
        <v>-</v>
      </c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08">
        <f>BX112</f>
        <v>0</v>
      </c>
      <c r="BY111" s="108"/>
      <c r="BZ111" s="108"/>
      <c r="CA111" s="108"/>
      <c r="CB111" s="108"/>
      <c r="CC111" s="108"/>
      <c r="CD111" s="108"/>
      <c r="CE111" s="108"/>
      <c r="CF111" s="107" t="e">
        <f t="shared" si="6"/>
        <v>#VALUE!</v>
      </c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" t="e">
        <f t="shared" si="3"/>
        <v>#VALUE!</v>
      </c>
    </row>
    <row r="112" spans="1:103" ht="77.25" customHeight="1" hidden="1">
      <c r="A112" s="167" t="s">
        <v>80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12" t="s">
        <v>19</v>
      </c>
      <c r="AG112" s="112"/>
      <c r="AH112" s="112"/>
      <c r="AI112" s="112"/>
      <c r="AJ112" s="112"/>
      <c r="AK112" s="112"/>
      <c r="AL112" s="116" t="s">
        <v>81</v>
      </c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7" t="str">
        <f>BB113</f>
        <v>-</v>
      </c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09"/>
      <c r="BY112" s="109"/>
      <c r="BZ112" s="109"/>
      <c r="CA112" s="109"/>
      <c r="CB112" s="109"/>
      <c r="CC112" s="109"/>
      <c r="CD112" s="109"/>
      <c r="CE112" s="109"/>
      <c r="CF112" s="107" t="e">
        <f t="shared" si="6"/>
        <v>#VALUE!</v>
      </c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" t="e">
        <f t="shared" si="3"/>
        <v>#VALUE!</v>
      </c>
    </row>
    <row r="113" spans="1:103" ht="77.25" customHeight="1" hidden="1">
      <c r="A113" s="167" t="s">
        <v>82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12" t="s">
        <v>19</v>
      </c>
      <c r="AG113" s="112"/>
      <c r="AH113" s="112"/>
      <c r="AI113" s="112"/>
      <c r="AJ113" s="112"/>
      <c r="AK113" s="112"/>
      <c r="AL113" s="116" t="s">
        <v>83</v>
      </c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7" t="s">
        <v>27</v>
      </c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09"/>
      <c r="BY113" s="109"/>
      <c r="BZ113" s="109"/>
      <c r="CA113" s="109"/>
      <c r="CB113" s="109"/>
      <c r="CC113" s="109"/>
      <c r="CD113" s="109"/>
      <c r="CE113" s="109"/>
      <c r="CF113" s="107" t="e">
        <f t="shared" si="6"/>
        <v>#VALUE!</v>
      </c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" t="e">
        <f t="shared" si="3"/>
        <v>#VALUE!</v>
      </c>
    </row>
    <row r="114" spans="1:103" ht="42" customHeight="1">
      <c r="A114" s="168" t="s">
        <v>84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27" t="s">
        <v>19</v>
      </c>
      <c r="AG114" s="127"/>
      <c r="AH114" s="127"/>
      <c r="AI114" s="127"/>
      <c r="AJ114" s="127"/>
      <c r="AK114" s="127"/>
      <c r="AL114" s="113" t="s">
        <v>85</v>
      </c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1">
        <f>BB115+BB117</f>
        <v>448100</v>
      </c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08">
        <f>BX115+BX117</f>
        <v>448100</v>
      </c>
      <c r="BY114" s="108"/>
      <c r="BZ114" s="108"/>
      <c r="CA114" s="108"/>
      <c r="CB114" s="108"/>
      <c r="CC114" s="108"/>
      <c r="CD114" s="108"/>
      <c r="CE114" s="108"/>
      <c r="CF114" s="107" t="s">
        <v>27</v>
      </c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">
        <f t="shared" si="3"/>
        <v>100</v>
      </c>
    </row>
    <row r="115" spans="1:103" ht="42.75" customHeight="1">
      <c r="A115" s="167" t="s">
        <v>86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12" t="s">
        <v>19</v>
      </c>
      <c r="AG115" s="112"/>
      <c r="AH115" s="112"/>
      <c r="AI115" s="112"/>
      <c r="AJ115" s="112"/>
      <c r="AK115" s="112"/>
      <c r="AL115" s="116" t="s">
        <v>87</v>
      </c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7">
        <f>BB116</f>
        <v>447900</v>
      </c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09">
        <f>BX116</f>
        <v>447900</v>
      </c>
      <c r="BY115" s="109"/>
      <c r="BZ115" s="109"/>
      <c r="CA115" s="109"/>
      <c r="CB115" s="109"/>
      <c r="CC115" s="109"/>
      <c r="CD115" s="109"/>
      <c r="CE115" s="109"/>
      <c r="CF115" s="107" t="s">
        <v>27</v>
      </c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">
        <f t="shared" si="3"/>
        <v>100</v>
      </c>
    </row>
    <row r="116" spans="1:103" ht="47.25" customHeight="1">
      <c r="A116" s="167" t="s">
        <v>88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12" t="s">
        <v>19</v>
      </c>
      <c r="AG116" s="112"/>
      <c r="AH116" s="112"/>
      <c r="AI116" s="112"/>
      <c r="AJ116" s="112"/>
      <c r="AK116" s="112"/>
      <c r="AL116" s="116" t="s">
        <v>89</v>
      </c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7">
        <v>447900</v>
      </c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09">
        <v>447900</v>
      </c>
      <c r="BY116" s="109"/>
      <c r="BZ116" s="109"/>
      <c r="CA116" s="109"/>
      <c r="CB116" s="109"/>
      <c r="CC116" s="109"/>
      <c r="CD116" s="109"/>
      <c r="CE116" s="109"/>
      <c r="CF116" s="107" t="s">
        <v>27</v>
      </c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">
        <f t="shared" si="3"/>
        <v>100</v>
      </c>
    </row>
    <row r="117" spans="1:103" ht="41.25" customHeight="1">
      <c r="A117" s="167" t="s">
        <v>184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12" t="s">
        <v>19</v>
      </c>
      <c r="AG117" s="112"/>
      <c r="AH117" s="112"/>
      <c r="AI117" s="112"/>
      <c r="AJ117" s="112"/>
      <c r="AK117" s="112"/>
      <c r="AL117" s="116" t="s">
        <v>185</v>
      </c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7">
        <f>BB118</f>
        <v>200</v>
      </c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09">
        <f>BX118</f>
        <v>200</v>
      </c>
      <c r="BY117" s="109"/>
      <c r="BZ117" s="109"/>
      <c r="CA117" s="109"/>
      <c r="CB117" s="109"/>
      <c r="CC117" s="109"/>
      <c r="CD117" s="109"/>
      <c r="CE117" s="109"/>
      <c r="CF117" s="107" t="s">
        <v>27</v>
      </c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">
        <f t="shared" si="3"/>
        <v>100</v>
      </c>
    </row>
    <row r="118" spans="1:103" ht="45" customHeight="1">
      <c r="A118" s="167" t="s">
        <v>183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12" t="s">
        <v>19</v>
      </c>
      <c r="AG118" s="112"/>
      <c r="AH118" s="112"/>
      <c r="AI118" s="112"/>
      <c r="AJ118" s="112"/>
      <c r="AK118" s="112"/>
      <c r="AL118" s="116" t="s">
        <v>182</v>
      </c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7">
        <v>200</v>
      </c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09">
        <v>200</v>
      </c>
      <c r="BY118" s="109"/>
      <c r="BZ118" s="109"/>
      <c r="CA118" s="109"/>
      <c r="CB118" s="109"/>
      <c r="CC118" s="109"/>
      <c r="CD118" s="109"/>
      <c r="CE118" s="109"/>
      <c r="CF118" s="114" t="s">
        <v>27</v>
      </c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">
        <f t="shared" si="3"/>
        <v>100</v>
      </c>
    </row>
    <row r="119" spans="1:103" ht="23.25" customHeight="1">
      <c r="A119" s="168" t="s">
        <v>90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27" t="s">
        <v>19</v>
      </c>
      <c r="AG119" s="127"/>
      <c r="AH119" s="127"/>
      <c r="AI119" s="127"/>
      <c r="AJ119" s="127"/>
      <c r="AK119" s="127"/>
      <c r="AL119" s="113" t="s">
        <v>91</v>
      </c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1">
        <f>BB120</f>
        <v>15254300</v>
      </c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08">
        <f>BX120</f>
        <v>4387052</v>
      </c>
      <c r="BY119" s="108"/>
      <c r="BZ119" s="108"/>
      <c r="CA119" s="108"/>
      <c r="CB119" s="108"/>
      <c r="CC119" s="108"/>
      <c r="CD119" s="108"/>
      <c r="CE119" s="108"/>
      <c r="CF119" s="107">
        <f>BB119-BX119</f>
        <v>10867248</v>
      </c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">
        <f t="shared" si="3"/>
        <v>28.759444877837726</v>
      </c>
    </row>
    <row r="120" spans="1:103" ht="34.5" customHeight="1">
      <c r="A120" s="167" t="s">
        <v>92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12" t="s">
        <v>19</v>
      </c>
      <c r="AG120" s="112"/>
      <c r="AH120" s="112"/>
      <c r="AI120" s="112"/>
      <c r="AJ120" s="112"/>
      <c r="AK120" s="112"/>
      <c r="AL120" s="116" t="s">
        <v>93</v>
      </c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7">
        <f>BB121</f>
        <v>15254300</v>
      </c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09">
        <f>BX121</f>
        <v>4387052</v>
      </c>
      <c r="BY120" s="109"/>
      <c r="BZ120" s="109"/>
      <c r="CA120" s="109"/>
      <c r="CB120" s="109"/>
      <c r="CC120" s="109"/>
      <c r="CD120" s="109"/>
      <c r="CE120" s="109"/>
      <c r="CF120" s="114">
        <f>BB120-BX120</f>
        <v>10867248</v>
      </c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">
        <f t="shared" si="3"/>
        <v>28.759444877837726</v>
      </c>
    </row>
    <row r="121" spans="1:103" ht="33.75" customHeight="1">
      <c r="A121" s="167" t="s">
        <v>94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12" t="s">
        <v>19</v>
      </c>
      <c r="AG121" s="112"/>
      <c r="AH121" s="112"/>
      <c r="AI121" s="112"/>
      <c r="AJ121" s="112"/>
      <c r="AK121" s="112"/>
      <c r="AL121" s="116" t="s">
        <v>95</v>
      </c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7">
        <v>15254300</v>
      </c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09">
        <v>4387052</v>
      </c>
      <c r="BY121" s="109"/>
      <c r="BZ121" s="109"/>
      <c r="CA121" s="109"/>
      <c r="CB121" s="109"/>
      <c r="CC121" s="109"/>
      <c r="CD121" s="109"/>
      <c r="CE121" s="109"/>
      <c r="CF121" s="114">
        <f>BB121-BX121</f>
        <v>10867248</v>
      </c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">
        <f t="shared" si="3"/>
        <v>28.759444877837726</v>
      </c>
    </row>
    <row r="122" ht="12.75">
      <c r="CY122" s="2" t="e">
        <f t="shared" si="3"/>
        <v>#DIV/0!</v>
      </c>
    </row>
  </sheetData>
  <sheetProtection/>
  <mergeCells count="683">
    <mergeCell ref="BX74:CE74"/>
    <mergeCell ref="CF74:CX74"/>
    <mergeCell ref="A74:AE74"/>
    <mergeCell ref="AF74:AK74"/>
    <mergeCell ref="AL74:BA74"/>
    <mergeCell ref="BB74:BW74"/>
    <mergeCell ref="BX21:CE21"/>
    <mergeCell ref="CF21:CX21"/>
    <mergeCell ref="A21:AE21"/>
    <mergeCell ref="AF21:AK21"/>
    <mergeCell ref="AL21:BA21"/>
    <mergeCell ref="BB21:BW21"/>
    <mergeCell ref="BX79:CE79"/>
    <mergeCell ref="CF79:CX79"/>
    <mergeCell ref="A79:AE79"/>
    <mergeCell ref="AF79:AK79"/>
    <mergeCell ref="AL79:BA79"/>
    <mergeCell ref="BB79:BW79"/>
    <mergeCell ref="BX78:CE78"/>
    <mergeCell ref="CF78:CX78"/>
    <mergeCell ref="A77:AE77"/>
    <mergeCell ref="AF77:AK77"/>
    <mergeCell ref="A78:AE78"/>
    <mergeCell ref="AF78:AK78"/>
    <mergeCell ref="AL78:BA78"/>
    <mergeCell ref="BB78:BW78"/>
    <mergeCell ref="AL77:BA77"/>
    <mergeCell ref="BB77:BW77"/>
    <mergeCell ref="BX75:CE75"/>
    <mergeCell ref="CF75:CX75"/>
    <mergeCell ref="BX76:CE76"/>
    <mergeCell ref="CF76:CX76"/>
    <mergeCell ref="BX77:CE77"/>
    <mergeCell ref="CF77:CX77"/>
    <mergeCell ref="A76:AE76"/>
    <mergeCell ref="AF76:AK76"/>
    <mergeCell ref="AL76:BA76"/>
    <mergeCell ref="BB76:BW76"/>
    <mergeCell ref="A75:AE75"/>
    <mergeCell ref="AF75:AK75"/>
    <mergeCell ref="AL75:BA75"/>
    <mergeCell ref="BB75:BW75"/>
    <mergeCell ref="BX53:CE53"/>
    <mergeCell ref="CF53:CX53"/>
    <mergeCell ref="A53:AE53"/>
    <mergeCell ref="AF53:AK53"/>
    <mergeCell ref="AL53:BA53"/>
    <mergeCell ref="BB53:BW53"/>
    <mergeCell ref="AL45:BA45"/>
    <mergeCell ref="BB45:BW45"/>
    <mergeCell ref="BX45:CE45"/>
    <mergeCell ref="CF45:CX45"/>
    <mergeCell ref="A55:AE55"/>
    <mergeCell ref="AF55:AK55"/>
    <mergeCell ref="AL55:BA55"/>
    <mergeCell ref="BB55:BW55"/>
    <mergeCell ref="AL98:BA98"/>
    <mergeCell ref="BB98:BW98"/>
    <mergeCell ref="AL99:BA99"/>
    <mergeCell ref="BB99:BW99"/>
    <mergeCell ref="A40:AE40"/>
    <mergeCell ref="AF40:AK40"/>
    <mergeCell ref="AL40:BA40"/>
    <mergeCell ref="BB40:BW40"/>
    <mergeCell ref="BX87:CE87"/>
    <mergeCell ref="CF87:CX87"/>
    <mergeCell ref="BX40:CE40"/>
    <mergeCell ref="CF40:CX40"/>
    <mergeCell ref="BX55:CE55"/>
    <mergeCell ref="CF55:CX55"/>
    <mergeCell ref="BX57:CE57"/>
    <mergeCell ref="CF57:CX57"/>
    <mergeCell ref="BX86:CE86"/>
    <mergeCell ref="CF86:CX86"/>
    <mergeCell ref="A87:AE87"/>
    <mergeCell ref="AF87:AK87"/>
    <mergeCell ref="AL87:BA87"/>
    <mergeCell ref="BB87:BW87"/>
    <mergeCell ref="A86:AE86"/>
    <mergeCell ref="AF86:AK86"/>
    <mergeCell ref="AL86:BA86"/>
    <mergeCell ref="BB86:BW86"/>
    <mergeCell ref="A57:AE57"/>
    <mergeCell ref="AF57:AK57"/>
    <mergeCell ref="AL57:BA57"/>
    <mergeCell ref="BB57:BW57"/>
    <mergeCell ref="BX23:CE23"/>
    <mergeCell ref="CF23:CX23"/>
    <mergeCell ref="A68:AE68"/>
    <mergeCell ref="AF68:AK68"/>
    <mergeCell ref="AL68:BA68"/>
    <mergeCell ref="BB68:BW68"/>
    <mergeCell ref="BX68:CE68"/>
    <mergeCell ref="CF68:CX68"/>
    <mergeCell ref="A23:AE23"/>
    <mergeCell ref="AF23:AK23"/>
    <mergeCell ref="AL23:BA23"/>
    <mergeCell ref="BB23:BW23"/>
    <mergeCell ref="AL101:BA101"/>
    <mergeCell ref="BB101:BW101"/>
    <mergeCell ref="AL36:BA36"/>
    <mergeCell ref="BB36:BW36"/>
    <mergeCell ref="AL51:BA51"/>
    <mergeCell ref="BB51:BW51"/>
    <mergeCell ref="AL50:BA50"/>
    <mergeCell ref="BB50:BW50"/>
    <mergeCell ref="A101:AE101"/>
    <mergeCell ref="AF101:AK101"/>
    <mergeCell ref="A95:AE95"/>
    <mergeCell ref="AF95:AK95"/>
    <mergeCell ref="A100:AE100"/>
    <mergeCell ref="AF100:AK100"/>
    <mergeCell ref="A99:AE99"/>
    <mergeCell ref="AF99:AK99"/>
    <mergeCell ref="A98:AE98"/>
    <mergeCell ref="AF98:AK98"/>
    <mergeCell ref="BX59:CE59"/>
    <mergeCell ref="CF59:CX59"/>
    <mergeCell ref="AL60:BA60"/>
    <mergeCell ref="BB60:BW60"/>
    <mergeCell ref="AL59:BA59"/>
    <mergeCell ref="BB59:BW59"/>
    <mergeCell ref="BX60:CE60"/>
    <mergeCell ref="CF60:CX60"/>
    <mergeCell ref="AL54:BA54"/>
    <mergeCell ref="BB54:BW54"/>
    <mergeCell ref="BX54:CE54"/>
    <mergeCell ref="CF54:CX54"/>
    <mergeCell ref="A41:AE41"/>
    <mergeCell ref="AF41:AK41"/>
    <mergeCell ref="AL41:BA41"/>
    <mergeCell ref="BB41:BW41"/>
    <mergeCell ref="AL102:BA102"/>
    <mergeCell ref="BB102:BW102"/>
    <mergeCell ref="AL63:BA63"/>
    <mergeCell ref="BB63:BW63"/>
    <mergeCell ref="AL100:BA100"/>
    <mergeCell ref="BB100:BW100"/>
    <mergeCell ref="AL95:BA95"/>
    <mergeCell ref="BB95:BW95"/>
    <mergeCell ref="AL69:BA69"/>
    <mergeCell ref="BB69:BW69"/>
    <mergeCell ref="A109:AE109"/>
    <mergeCell ref="AF109:AK109"/>
    <mergeCell ref="AL109:BA109"/>
    <mergeCell ref="BB109:BW109"/>
    <mergeCell ref="A69:AE69"/>
    <mergeCell ref="AF69:AK69"/>
    <mergeCell ref="A70:AE70"/>
    <mergeCell ref="AF70:AK70"/>
    <mergeCell ref="A110:AE110"/>
    <mergeCell ref="AF110:AK110"/>
    <mergeCell ref="A111:AE111"/>
    <mergeCell ref="AF111:AK111"/>
    <mergeCell ref="AL110:BA110"/>
    <mergeCell ref="BB110:BW110"/>
    <mergeCell ref="CH2:CY2"/>
    <mergeCell ref="CH3:CY3"/>
    <mergeCell ref="AK4:AQ4"/>
    <mergeCell ref="AR4:BA4"/>
    <mergeCell ref="BP4:BS4"/>
    <mergeCell ref="BT4:BV4"/>
    <mergeCell ref="BX58:CE58"/>
    <mergeCell ref="CF58:CX58"/>
    <mergeCell ref="CH4:CY4"/>
    <mergeCell ref="BO3:CF3"/>
    <mergeCell ref="CH5:CY5"/>
    <mergeCell ref="S6:BY6"/>
    <mergeCell ref="CH6:CY6"/>
    <mergeCell ref="A7:AQ7"/>
    <mergeCell ref="AR7:BY7"/>
    <mergeCell ref="CH7:CY7"/>
    <mergeCell ref="CH8:CY8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12:AE12"/>
    <mergeCell ref="AF12:AK12"/>
    <mergeCell ref="AL12:BA12"/>
    <mergeCell ref="BB12:BW12"/>
    <mergeCell ref="BX14:CE14"/>
    <mergeCell ref="CF14:CX14"/>
    <mergeCell ref="A13:AE13"/>
    <mergeCell ref="AF13:AK13"/>
    <mergeCell ref="AL13:BA13"/>
    <mergeCell ref="BB13:BW13"/>
    <mergeCell ref="BX12:CE12"/>
    <mergeCell ref="CF12:CX12"/>
    <mergeCell ref="BX13:CE13"/>
    <mergeCell ref="CF13:CX13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A16:AE16"/>
    <mergeCell ref="AF16:AK16"/>
    <mergeCell ref="AL16:BA16"/>
    <mergeCell ref="BB16:BW16"/>
    <mergeCell ref="A17:AE17"/>
    <mergeCell ref="AF17:AK17"/>
    <mergeCell ref="AL17:BA17"/>
    <mergeCell ref="BB17:BW17"/>
    <mergeCell ref="BX62:CE62"/>
    <mergeCell ref="CF62:CX62"/>
    <mergeCell ref="BX63:CE63"/>
    <mergeCell ref="CF63:CX63"/>
    <mergeCell ref="BX61:CE61"/>
    <mergeCell ref="CF61:CX61"/>
    <mergeCell ref="BX16:CE16"/>
    <mergeCell ref="CF16:CX16"/>
    <mergeCell ref="BX17:CE17"/>
    <mergeCell ref="CF17:CX17"/>
    <mergeCell ref="BX35:CE35"/>
    <mergeCell ref="CF35:CX35"/>
    <mergeCell ref="BX30:CE30"/>
    <mergeCell ref="CF30:CX30"/>
    <mergeCell ref="AL49:BA49"/>
    <mergeCell ref="BB49:BW49"/>
    <mergeCell ref="A62:AE62"/>
    <mergeCell ref="AF62:AK62"/>
    <mergeCell ref="A61:AE61"/>
    <mergeCell ref="AF61:AK61"/>
    <mergeCell ref="A60:AE60"/>
    <mergeCell ref="AF60:AK60"/>
    <mergeCell ref="A54:AE54"/>
    <mergeCell ref="AF54:AK54"/>
    <mergeCell ref="AL43:BA43"/>
    <mergeCell ref="BB43:BW43"/>
    <mergeCell ref="A59:AE59"/>
    <mergeCell ref="AF59:AK59"/>
    <mergeCell ref="A49:AE49"/>
    <mergeCell ref="AF49:AK49"/>
    <mergeCell ref="A51:AE51"/>
    <mergeCell ref="AF51:AK51"/>
    <mergeCell ref="A58:AE58"/>
    <mergeCell ref="AF58:AK58"/>
    <mergeCell ref="BX69:CE69"/>
    <mergeCell ref="CF69:CX69"/>
    <mergeCell ref="BX67:CE67"/>
    <mergeCell ref="CF67:CX67"/>
    <mergeCell ref="A67:AE67"/>
    <mergeCell ref="AF67:AK67"/>
    <mergeCell ref="AL67:BA67"/>
    <mergeCell ref="BB67:BW67"/>
    <mergeCell ref="A71:AE71"/>
    <mergeCell ref="AF71:AK71"/>
    <mergeCell ref="AL71:BA71"/>
    <mergeCell ref="BB71:BW71"/>
    <mergeCell ref="AL70:BA70"/>
    <mergeCell ref="BB70:BW70"/>
    <mergeCell ref="AL73:BA73"/>
    <mergeCell ref="BB73:BW73"/>
    <mergeCell ref="BX70:CE70"/>
    <mergeCell ref="CF70:CX70"/>
    <mergeCell ref="BX71:CE71"/>
    <mergeCell ref="CF71:CX71"/>
    <mergeCell ref="A80:AE80"/>
    <mergeCell ref="AF80:AK80"/>
    <mergeCell ref="AL80:BA80"/>
    <mergeCell ref="BB80:BW80"/>
    <mergeCell ref="A72:AE72"/>
    <mergeCell ref="AF72:AK72"/>
    <mergeCell ref="AL72:BA72"/>
    <mergeCell ref="BB72:BW72"/>
    <mergeCell ref="A82:AE82"/>
    <mergeCell ref="AF82:AK82"/>
    <mergeCell ref="A81:AE81"/>
    <mergeCell ref="AF81:AK81"/>
    <mergeCell ref="AL82:BA82"/>
    <mergeCell ref="BB82:BW82"/>
    <mergeCell ref="AL81:BA81"/>
    <mergeCell ref="BB81:BW81"/>
    <mergeCell ref="A107:AE107"/>
    <mergeCell ref="AF107:AK107"/>
    <mergeCell ref="A102:AE102"/>
    <mergeCell ref="AF102:AK102"/>
    <mergeCell ref="A105:AE105"/>
    <mergeCell ref="AF105:AK105"/>
    <mergeCell ref="A106:AE106"/>
    <mergeCell ref="AF106:AK106"/>
    <mergeCell ref="A103:AE103"/>
    <mergeCell ref="AF103:AK103"/>
    <mergeCell ref="AL108:BA108"/>
    <mergeCell ref="BB108:BW108"/>
    <mergeCell ref="A108:AE108"/>
    <mergeCell ref="AF108:AK108"/>
    <mergeCell ref="BX107:CE107"/>
    <mergeCell ref="CF107:CX107"/>
    <mergeCell ref="BX108:CE108"/>
    <mergeCell ref="CF108:CX108"/>
    <mergeCell ref="BX109:CE109"/>
    <mergeCell ref="CF109:CX109"/>
    <mergeCell ref="BX111:CE111"/>
    <mergeCell ref="CF111:CX111"/>
    <mergeCell ref="BX110:CE110"/>
    <mergeCell ref="CF110:CX110"/>
    <mergeCell ref="BX112:CE112"/>
    <mergeCell ref="CF112:CX112"/>
    <mergeCell ref="AL114:BA114"/>
    <mergeCell ref="BB114:BW114"/>
    <mergeCell ref="BX113:CE113"/>
    <mergeCell ref="CF113:CX113"/>
    <mergeCell ref="AL111:BA111"/>
    <mergeCell ref="BB111:BW111"/>
    <mergeCell ref="A113:AE113"/>
    <mergeCell ref="AF113:AK113"/>
    <mergeCell ref="AL113:BA113"/>
    <mergeCell ref="BB113:BW113"/>
    <mergeCell ref="AL112:BA112"/>
    <mergeCell ref="BB112:BW112"/>
    <mergeCell ref="A112:AE112"/>
    <mergeCell ref="AF112:AK112"/>
    <mergeCell ref="A114:AE114"/>
    <mergeCell ref="AF114:AK114"/>
    <mergeCell ref="BX115:CE115"/>
    <mergeCell ref="CF115:CX115"/>
    <mergeCell ref="AL115:BA115"/>
    <mergeCell ref="BB115:BW115"/>
    <mergeCell ref="A115:AE115"/>
    <mergeCell ref="AF115:AK115"/>
    <mergeCell ref="BX114:CE114"/>
    <mergeCell ref="CF114:CX114"/>
    <mergeCell ref="BX117:CE117"/>
    <mergeCell ref="CF117:CX117"/>
    <mergeCell ref="BX118:CE118"/>
    <mergeCell ref="CF118:CX118"/>
    <mergeCell ref="BX116:CE116"/>
    <mergeCell ref="CF116:CX116"/>
    <mergeCell ref="AL116:BA116"/>
    <mergeCell ref="BB116:BW116"/>
    <mergeCell ref="A117:AE117"/>
    <mergeCell ref="AF117:AK117"/>
    <mergeCell ref="AL118:BA118"/>
    <mergeCell ref="BB118:BW118"/>
    <mergeCell ref="A116:AE116"/>
    <mergeCell ref="AF116:AK116"/>
    <mergeCell ref="AL119:BA119"/>
    <mergeCell ref="BB119:BW119"/>
    <mergeCell ref="A119:AE119"/>
    <mergeCell ref="AF119:AK119"/>
    <mergeCell ref="A118:AE118"/>
    <mergeCell ref="AF118:AK118"/>
    <mergeCell ref="AL117:BA117"/>
    <mergeCell ref="BB117:BW117"/>
    <mergeCell ref="AL120:BA120"/>
    <mergeCell ref="BB120:BW120"/>
    <mergeCell ref="A120:AE120"/>
    <mergeCell ref="AF120:AK120"/>
    <mergeCell ref="A121:AE121"/>
    <mergeCell ref="AF121:AK121"/>
    <mergeCell ref="BX121:CE121"/>
    <mergeCell ref="CF121:CX121"/>
    <mergeCell ref="AL121:BA121"/>
    <mergeCell ref="BB121:BW121"/>
    <mergeCell ref="BX120:CE120"/>
    <mergeCell ref="CF120:CX120"/>
    <mergeCell ref="BX119:CE119"/>
    <mergeCell ref="CF119:CX119"/>
    <mergeCell ref="BX73:CE73"/>
    <mergeCell ref="CF73:CX73"/>
    <mergeCell ref="A94:AE94"/>
    <mergeCell ref="AF94:AK94"/>
    <mergeCell ref="AL94:BA94"/>
    <mergeCell ref="BB94:BW94"/>
    <mergeCell ref="AL84:BA84"/>
    <mergeCell ref="BB84:BW84"/>
    <mergeCell ref="AL91:BA91"/>
    <mergeCell ref="BB91:BW91"/>
    <mergeCell ref="A85:AE85"/>
    <mergeCell ref="AF85:AK85"/>
    <mergeCell ref="AL85:BA85"/>
    <mergeCell ref="BB85:BW85"/>
    <mergeCell ref="AL66:BA66"/>
    <mergeCell ref="BB66:BW66"/>
    <mergeCell ref="A84:AE84"/>
    <mergeCell ref="AF84:AK84"/>
    <mergeCell ref="A66:AE66"/>
    <mergeCell ref="AF66:AK66"/>
    <mergeCell ref="A83:AE83"/>
    <mergeCell ref="AF83:AK83"/>
    <mergeCell ref="A73:AE73"/>
    <mergeCell ref="AF73:AK73"/>
    <mergeCell ref="A65:AE65"/>
    <mergeCell ref="AF65:AK65"/>
    <mergeCell ref="A63:AE63"/>
    <mergeCell ref="AF63:AK63"/>
    <mergeCell ref="A64:AE64"/>
    <mergeCell ref="AF64:AK64"/>
    <mergeCell ref="A42:AE42"/>
    <mergeCell ref="AF42:AK42"/>
    <mergeCell ref="A56:AE56"/>
    <mergeCell ref="AF56:AK56"/>
    <mergeCell ref="A43:AE43"/>
    <mergeCell ref="AF43:AK43"/>
    <mergeCell ref="A50:AE50"/>
    <mergeCell ref="AF50:AK50"/>
    <mergeCell ref="A46:AE46"/>
    <mergeCell ref="AF46:AK46"/>
    <mergeCell ref="BX18:CE18"/>
    <mergeCell ref="CF18:CX18"/>
    <mergeCell ref="BX19:CE19"/>
    <mergeCell ref="CF19:CX19"/>
    <mergeCell ref="BX20:CE20"/>
    <mergeCell ref="CF20:CX20"/>
    <mergeCell ref="BX34:CE34"/>
    <mergeCell ref="CF34:CX34"/>
    <mergeCell ref="BX33:CE33"/>
    <mergeCell ref="CF33:CX33"/>
    <mergeCell ref="BX31:CE31"/>
    <mergeCell ref="CF31:CX31"/>
    <mergeCell ref="BX22:CE22"/>
    <mergeCell ref="CF22:CX22"/>
    <mergeCell ref="AL19:BA19"/>
    <mergeCell ref="BB19:BW19"/>
    <mergeCell ref="AL31:BA31"/>
    <mergeCell ref="BB31:BW31"/>
    <mergeCell ref="AL20:BA20"/>
    <mergeCell ref="BB20:BW20"/>
    <mergeCell ref="AL30:BA30"/>
    <mergeCell ref="BB30:BW30"/>
    <mergeCell ref="AL25:BA25"/>
    <mergeCell ref="BB25:BW25"/>
    <mergeCell ref="AL18:BA18"/>
    <mergeCell ref="BB18:BW18"/>
    <mergeCell ref="A18:AE18"/>
    <mergeCell ref="AF18:AK18"/>
    <mergeCell ref="A19:AE19"/>
    <mergeCell ref="AF19:AK19"/>
    <mergeCell ref="A32:AE32"/>
    <mergeCell ref="AF32:AK32"/>
    <mergeCell ref="A30:AE30"/>
    <mergeCell ref="AF30:AK30"/>
    <mergeCell ref="A31:AE31"/>
    <mergeCell ref="AF31:AK31"/>
    <mergeCell ref="A20:AE20"/>
    <mergeCell ref="AF20:AK20"/>
    <mergeCell ref="AL64:BA64"/>
    <mergeCell ref="BB64:BW64"/>
    <mergeCell ref="AL56:BA56"/>
    <mergeCell ref="BB56:BW56"/>
    <mergeCell ref="AL62:BA62"/>
    <mergeCell ref="BB62:BW62"/>
    <mergeCell ref="AL61:BA61"/>
    <mergeCell ref="BB61:BW61"/>
    <mergeCell ref="AL58:BA58"/>
    <mergeCell ref="BB58:BW58"/>
    <mergeCell ref="A35:AE35"/>
    <mergeCell ref="AF35:AK35"/>
    <mergeCell ref="A37:AE37"/>
    <mergeCell ref="AF37:AK37"/>
    <mergeCell ref="A36:AE36"/>
    <mergeCell ref="AF36:AK36"/>
    <mergeCell ref="A44:AE44"/>
    <mergeCell ref="AF44:AK44"/>
    <mergeCell ref="A52:AE52"/>
    <mergeCell ref="AF52:AK52"/>
    <mergeCell ref="A47:AE47"/>
    <mergeCell ref="AF47:AK47"/>
    <mergeCell ref="A45:AE45"/>
    <mergeCell ref="AF45:AK45"/>
    <mergeCell ref="AL107:BA107"/>
    <mergeCell ref="BB107:BW107"/>
    <mergeCell ref="BX64:CE64"/>
    <mergeCell ref="CF64:CX64"/>
    <mergeCell ref="BX94:CE94"/>
    <mergeCell ref="CF94:CX94"/>
    <mergeCell ref="BX102:CE102"/>
    <mergeCell ref="CF102:CX102"/>
    <mergeCell ref="BX95:CE95"/>
    <mergeCell ref="CF95:CX95"/>
    <mergeCell ref="BX47:CE47"/>
    <mergeCell ref="CF47:CX47"/>
    <mergeCell ref="BX51:CE51"/>
    <mergeCell ref="CF51:CX51"/>
    <mergeCell ref="BX49:CE49"/>
    <mergeCell ref="CF49:CX49"/>
    <mergeCell ref="BX50:CE50"/>
    <mergeCell ref="CF50:CX50"/>
    <mergeCell ref="BX48:CE48"/>
    <mergeCell ref="CF48:CX48"/>
    <mergeCell ref="BX101:CE101"/>
    <mergeCell ref="CF101:CX101"/>
    <mergeCell ref="BX56:CE56"/>
    <mergeCell ref="CF56:CX56"/>
    <mergeCell ref="BX66:CE66"/>
    <mergeCell ref="CF66:CX66"/>
    <mergeCell ref="BX84:CE84"/>
    <mergeCell ref="CF84:CX84"/>
    <mergeCell ref="BX85:CE85"/>
    <mergeCell ref="CF85:CX85"/>
    <mergeCell ref="AL93:BA93"/>
    <mergeCell ref="BB93:BW93"/>
    <mergeCell ref="BX91:CE91"/>
    <mergeCell ref="CF91:CX91"/>
    <mergeCell ref="BX92:CE92"/>
    <mergeCell ref="CF92:CX92"/>
    <mergeCell ref="AL92:BA92"/>
    <mergeCell ref="BB92:BW92"/>
    <mergeCell ref="BX100:CE100"/>
    <mergeCell ref="CF100:CX100"/>
    <mergeCell ref="BX93:CE93"/>
    <mergeCell ref="CF93:CX93"/>
    <mergeCell ref="BX98:CE98"/>
    <mergeCell ref="CF98:CX98"/>
    <mergeCell ref="BX99:CE99"/>
    <mergeCell ref="CF99:CX99"/>
    <mergeCell ref="BX96:CE96"/>
    <mergeCell ref="CF96:CX96"/>
    <mergeCell ref="A93:AE93"/>
    <mergeCell ref="AF93:AK93"/>
    <mergeCell ref="A90:AE90"/>
    <mergeCell ref="AF90:AK90"/>
    <mergeCell ref="A91:AE91"/>
    <mergeCell ref="AF91:AK91"/>
    <mergeCell ref="A92:AE92"/>
    <mergeCell ref="AF92:AK92"/>
    <mergeCell ref="A88:AE88"/>
    <mergeCell ref="AF88:AK88"/>
    <mergeCell ref="AL88:BA88"/>
    <mergeCell ref="BB88:BW88"/>
    <mergeCell ref="AL90:BA90"/>
    <mergeCell ref="BB90:BW90"/>
    <mergeCell ref="A89:AE89"/>
    <mergeCell ref="AF89:AK89"/>
    <mergeCell ref="AL89:BA89"/>
    <mergeCell ref="BB89:BW89"/>
    <mergeCell ref="BX88:CE88"/>
    <mergeCell ref="CF88:CX88"/>
    <mergeCell ref="BX90:CE90"/>
    <mergeCell ref="CF90:CX90"/>
    <mergeCell ref="BX89:CE89"/>
    <mergeCell ref="CF89:CX89"/>
    <mergeCell ref="BX65:CE65"/>
    <mergeCell ref="CF65:CX65"/>
    <mergeCell ref="BX82:CE82"/>
    <mergeCell ref="CF82:CX82"/>
    <mergeCell ref="BX80:CE80"/>
    <mergeCell ref="CF80:CX80"/>
    <mergeCell ref="BX81:CE81"/>
    <mergeCell ref="CF81:CX81"/>
    <mergeCell ref="BX72:CE72"/>
    <mergeCell ref="CF72:CX72"/>
    <mergeCell ref="AL65:BA65"/>
    <mergeCell ref="BB65:BW65"/>
    <mergeCell ref="AL32:BA32"/>
    <mergeCell ref="BB32:BW32"/>
    <mergeCell ref="AL44:BA44"/>
    <mergeCell ref="BB44:BW44"/>
    <mergeCell ref="AL42:BA42"/>
    <mergeCell ref="BB42:BW42"/>
    <mergeCell ref="AL35:BA35"/>
    <mergeCell ref="BB35:BW35"/>
    <mergeCell ref="A33:AE33"/>
    <mergeCell ref="AF33:AK33"/>
    <mergeCell ref="AL34:BA34"/>
    <mergeCell ref="BB34:BW34"/>
    <mergeCell ref="AL33:BA33"/>
    <mergeCell ref="BB33:BW33"/>
    <mergeCell ref="A34:AE34"/>
    <mergeCell ref="AF34:AK34"/>
    <mergeCell ref="BX42:CE42"/>
    <mergeCell ref="CF42:CX42"/>
    <mergeCell ref="BX44:CE44"/>
    <mergeCell ref="CF44:CX44"/>
    <mergeCell ref="BX43:CE43"/>
    <mergeCell ref="CF43:CX43"/>
    <mergeCell ref="BX41:CE41"/>
    <mergeCell ref="CF41:CX41"/>
    <mergeCell ref="AL83:BA83"/>
    <mergeCell ref="BB83:BW83"/>
    <mergeCell ref="BX83:CE83"/>
    <mergeCell ref="CF83:CX83"/>
    <mergeCell ref="AL52:BA52"/>
    <mergeCell ref="BB52:BW52"/>
    <mergeCell ref="BX52:CE52"/>
    <mergeCell ref="CF52:CX52"/>
    <mergeCell ref="A22:AE22"/>
    <mergeCell ref="AF22:AK22"/>
    <mergeCell ref="AL22:BA22"/>
    <mergeCell ref="BB22:BW22"/>
    <mergeCell ref="A24:AE24"/>
    <mergeCell ref="AF24:AK24"/>
    <mergeCell ref="AL24:BA24"/>
    <mergeCell ref="BB24:BW24"/>
    <mergeCell ref="BX24:CE24"/>
    <mergeCell ref="CF24:CX24"/>
    <mergeCell ref="BX25:CE25"/>
    <mergeCell ref="CF25:CX25"/>
    <mergeCell ref="BX26:CE26"/>
    <mergeCell ref="CF26:CX26"/>
    <mergeCell ref="A25:AE25"/>
    <mergeCell ref="AF25:AK25"/>
    <mergeCell ref="A26:AE26"/>
    <mergeCell ref="AF26:AK26"/>
    <mergeCell ref="AL26:BA26"/>
    <mergeCell ref="BB26:BW26"/>
    <mergeCell ref="A27:AE27"/>
    <mergeCell ref="AF27:AK27"/>
    <mergeCell ref="AL27:BA27"/>
    <mergeCell ref="BB27:BW27"/>
    <mergeCell ref="A28:AE28"/>
    <mergeCell ref="AF28:AK28"/>
    <mergeCell ref="AL28:BA28"/>
    <mergeCell ref="BB28:BW28"/>
    <mergeCell ref="BX37:CE37"/>
    <mergeCell ref="CF37:CX37"/>
    <mergeCell ref="BX27:CE27"/>
    <mergeCell ref="CF27:CX27"/>
    <mergeCell ref="BX28:CE28"/>
    <mergeCell ref="CF28:CX28"/>
    <mergeCell ref="BX32:CE32"/>
    <mergeCell ref="CF32:CX32"/>
    <mergeCell ref="BX36:CE36"/>
    <mergeCell ref="CF36:CX36"/>
    <mergeCell ref="AL38:BA38"/>
    <mergeCell ref="BB38:BW38"/>
    <mergeCell ref="AL37:BA37"/>
    <mergeCell ref="BB37:BW37"/>
    <mergeCell ref="BX38:CE38"/>
    <mergeCell ref="CF38:CX38"/>
    <mergeCell ref="A39:AE39"/>
    <mergeCell ref="AF39:AK39"/>
    <mergeCell ref="AL39:BA39"/>
    <mergeCell ref="BB39:BW39"/>
    <mergeCell ref="BX39:CE39"/>
    <mergeCell ref="CF39:CX39"/>
    <mergeCell ref="A38:AE38"/>
    <mergeCell ref="AF38:AK38"/>
    <mergeCell ref="AL46:BA46"/>
    <mergeCell ref="BB46:BW46"/>
    <mergeCell ref="BX46:CE46"/>
    <mergeCell ref="CF46:CX46"/>
    <mergeCell ref="AL47:BA47"/>
    <mergeCell ref="BB47:BW47"/>
    <mergeCell ref="A48:AE48"/>
    <mergeCell ref="AF48:AK48"/>
    <mergeCell ref="AL48:BA48"/>
    <mergeCell ref="BB48:BW48"/>
    <mergeCell ref="AL105:BA105"/>
    <mergeCell ref="BB105:BW105"/>
    <mergeCell ref="BX105:CE105"/>
    <mergeCell ref="CF105:CX105"/>
    <mergeCell ref="AL106:BA106"/>
    <mergeCell ref="BB106:BW106"/>
    <mergeCell ref="BX106:CE106"/>
    <mergeCell ref="CF106:CX106"/>
    <mergeCell ref="AL103:BA103"/>
    <mergeCell ref="BB103:BW103"/>
    <mergeCell ref="BX103:CE103"/>
    <mergeCell ref="CF103:CX103"/>
    <mergeCell ref="BX104:CE104"/>
    <mergeCell ref="CF104:CX104"/>
    <mergeCell ref="A104:AE104"/>
    <mergeCell ref="AF104:AK104"/>
    <mergeCell ref="AL104:BA104"/>
    <mergeCell ref="BB104:BW104"/>
    <mergeCell ref="A96:AE96"/>
    <mergeCell ref="AF96:AK96"/>
    <mergeCell ref="AL96:BA96"/>
    <mergeCell ref="BB96:BW96"/>
    <mergeCell ref="BX97:CE97"/>
    <mergeCell ref="CF97:CX97"/>
    <mergeCell ref="A97:AE97"/>
    <mergeCell ref="AF97:AK97"/>
    <mergeCell ref="AL97:BA97"/>
    <mergeCell ref="BB97:BW97"/>
    <mergeCell ref="BX29:CE29"/>
    <mergeCell ref="CF29:CX29"/>
    <mergeCell ref="A29:AE29"/>
    <mergeCell ref="AF29:AK29"/>
    <mergeCell ref="AL29:BA29"/>
    <mergeCell ref="BB29:BW29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6" max="104" man="1"/>
    <brk id="10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43"/>
  <sheetViews>
    <sheetView zoomScaleSheetLayoutView="100" zoomScalePageLayoutView="0" workbookViewId="0" topLeftCell="A1">
      <selection activeCell="A238" sqref="A238:AD238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96</v>
      </c>
    </row>
    <row r="2" spans="1:85" ht="12.75">
      <c r="A2" s="253" t="s">
        <v>97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8.5" customHeight="1">
      <c r="A4" s="171" t="s">
        <v>13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 t="s">
        <v>14</v>
      </c>
      <c r="AF4" s="171"/>
      <c r="AG4" s="171"/>
      <c r="AH4" s="171"/>
      <c r="AI4" s="171"/>
      <c r="AJ4" s="171"/>
      <c r="AK4" s="171" t="s">
        <v>98</v>
      </c>
      <c r="AL4" s="171"/>
      <c r="AM4" s="171"/>
      <c r="AN4" s="171"/>
      <c r="AO4" s="171"/>
      <c r="AP4" s="171"/>
      <c r="AQ4" s="171"/>
      <c r="AR4" s="171"/>
      <c r="AS4" s="171"/>
      <c r="AT4" s="171" t="s">
        <v>15</v>
      </c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 t="s">
        <v>16</v>
      </c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 t="s">
        <v>17</v>
      </c>
      <c r="BX4" s="171"/>
      <c r="BY4" s="171"/>
      <c r="BZ4" s="171"/>
      <c r="CA4" s="171"/>
      <c r="CB4" s="171"/>
      <c r="CC4" s="171"/>
      <c r="CD4" s="171"/>
      <c r="CE4" s="171"/>
      <c r="CF4" s="171"/>
      <c r="CG4" s="171"/>
    </row>
    <row r="5" spans="1:85" s="28" customFormat="1" ht="56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</row>
    <row r="6" spans="1:85" s="28" customFormat="1" ht="12.75">
      <c r="A6" s="173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>
        <v>2</v>
      </c>
      <c r="AF6" s="173"/>
      <c r="AG6" s="173"/>
      <c r="AH6" s="173"/>
      <c r="AI6" s="173"/>
      <c r="AJ6" s="173"/>
      <c r="AK6" s="173">
        <v>3</v>
      </c>
      <c r="AL6" s="173"/>
      <c r="AM6" s="173"/>
      <c r="AN6" s="173"/>
      <c r="AO6" s="173"/>
      <c r="AP6" s="173"/>
      <c r="AQ6" s="173"/>
      <c r="AR6" s="173"/>
      <c r="AS6" s="173"/>
      <c r="AT6" s="173">
        <v>4</v>
      </c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>
        <v>5</v>
      </c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>
        <v>6</v>
      </c>
      <c r="BX6" s="173"/>
      <c r="BY6" s="173"/>
      <c r="BZ6" s="173"/>
      <c r="CA6" s="173"/>
      <c r="CB6" s="173"/>
      <c r="CC6" s="173"/>
      <c r="CD6" s="173"/>
      <c r="CE6" s="173"/>
      <c r="CF6" s="173"/>
      <c r="CG6" s="173"/>
    </row>
    <row r="7" spans="1:129" s="23" customFormat="1" ht="14.25" customHeight="1">
      <c r="A7" s="153" t="s">
        <v>99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216" t="s">
        <v>100</v>
      </c>
      <c r="AF7" s="216"/>
      <c r="AG7" s="216"/>
      <c r="AH7" s="216"/>
      <c r="AI7" s="216"/>
      <c r="AJ7" s="216"/>
      <c r="AK7" s="216" t="s">
        <v>126</v>
      </c>
      <c r="AL7" s="216"/>
      <c r="AM7" s="216"/>
      <c r="AN7" s="216"/>
      <c r="AO7" s="216"/>
      <c r="AP7" s="216"/>
      <c r="AQ7" s="216"/>
      <c r="AR7" s="216"/>
      <c r="AS7" s="216"/>
      <c r="AT7" s="217">
        <f>AT9+AT93+AT104+AT121+AT146+AT208+AT225+AT230</f>
        <v>38504536.980000004</v>
      </c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>
        <f>BK9+BK146+BK207+BK230+BK104+BK121+BK224+BK93</f>
        <v>19193547.18</v>
      </c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>
        <f>AT7-BK7</f>
        <v>19310989.800000004</v>
      </c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3">
        <f>BK7/AT7*100</f>
        <v>49.847495088616434</v>
      </c>
      <c r="CJ7" s="252"/>
      <c r="CK7" s="252"/>
      <c r="CL7" s="252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</row>
    <row r="8" spans="1:129" s="28" customFormat="1" ht="16.5" customHeight="1">
      <c r="A8" s="125" t="s">
        <v>20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25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46" t="s">
        <v>101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24"/>
      <c r="AE9" s="216" t="s">
        <v>100</v>
      </c>
      <c r="AF9" s="216"/>
      <c r="AG9" s="216"/>
      <c r="AH9" s="216"/>
      <c r="AI9" s="216"/>
      <c r="AJ9" s="216"/>
      <c r="AK9" s="216" t="s">
        <v>102</v>
      </c>
      <c r="AL9" s="216"/>
      <c r="AM9" s="216"/>
      <c r="AN9" s="216"/>
      <c r="AO9" s="216"/>
      <c r="AP9" s="216"/>
      <c r="AQ9" s="216"/>
      <c r="AR9" s="216"/>
      <c r="AS9" s="216"/>
      <c r="AT9" s="217">
        <f>AT10+AT23+AT74+AT69</f>
        <v>8659900</v>
      </c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>
        <f>BK10+BK23+BK74</f>
        <v>5185108.509999999</v>
      </c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>
        <f>AT9-BK9</f>
        <v>3474791.490000001</v>
      </c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3">
        <f t="shared" si="0"/>
        <v>59.874923613436636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46" t="s">
        <v>103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24"/>
      <c r="AE10" s="216" t="s">
        <v>100</v>
      </c>
      <c r="AF10" s="216"/>
      <c r="AG10" s="216"/>
      <c r="AH10" s="216"/>
      <c r="AI10" s="216"/>
      <c r="AJ10" s="216"/>
      <c r="AK10" s="217" t="s">
        <v>104</v>
      </c>
      <c r="AL10" s="217"/>
      <c r="AM10" s="217"/>
      <c r="AN10" s="217"/>
      <c r="AO10" s="217"/>
      <c r="AP10" s="217"/>
      <c r="AQ10" s="217"/>
      <c r="AR10" s="217"/>
      <c r="AS10" s="217"/>
      <c r="AT10" s="217">
        <f>AT13+AT17+AT20</f>
        <v>904500</v>
      </c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>
        <f>BK13+BK20</f>
        <v>524454.72</v>
      </c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>
        <f>AT10-BK10</f>
        <v>380045.28</v>
      </c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3">
        <f t="shared" si="0"/>
        <v>57.98283250414593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24" t="s">
        <v>416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203">
        <v>200</v>
      </c>
      <c r="AF11" s="203"/>
      <c r="AG11" s="203"/>
      <c r="AH11" s="203"/>
      <c r="AI11" s="203"/>
      <c r="AJ11" s="203"/>
      <c r="AK11" s="204" t="s">
        <v>414</v>
      </c>
      <c r="AL11" s="204"/>
      <c r="AM11" s="204"/>
      <c r="AN11" s="204"/>
      <c r="AO11" s="204"/>
      <c r="AP11" s="204"/>
      <c r="AQ11" s="204"/>
      <c r="AR11" s="204"/>
      <c r="AS11" s="204"/>
      <c r="AT11" s="199">
        <f>AT12</f>
        <v>903900</v>
      </c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>
        <f>BK12</f>
        <v>523854.72</v>
      </c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>
        <f>AT11-BK11</f>
        <v>380045.28</v>
      </c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23">
        <f t="shared" si="0"/>
        <v>57.954941918353796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24" t="s">
        <v>415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203">
        <v>200</v>
      </c>
      <c r="AF12" s="203"/>
      <c r="AG12" s="203"/>
      <c r="AH12" s="203"/>
      <c r="AI12" s="203"/>
      <c r="AJ12" s="203"/>
      <c r="AK12" s="204" t="s">
        <v>413</v>
      </c>
      <c r="AL12" s="204"/>
      <c r="AM12" s="204"/>
      <c r="AN12" s="204"/>
      <c r="AO12" s="204"/>
      <c r="AP12" s="204"/>
      <c r="AQ12" s="204"/>
      <c r="AR12" s="204"/>
      <c r="AS12" s="204"/>
      <c r="AT12" s="199">
        <f>AT13+AT17</f>
        <v>903900</v>
      </c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>
        <f>BK13</f>
        <v>523854.72</v>
      </c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>
        <f>AT12-BK12</f>
        <v>380045.28</v>
      </c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23">
        <f t="shared" si="0"/>
        <v>57.954941918353796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24" t="s">
        <v>467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203">
        <v>200</v>
      </c>
      <c r="AF13" s="203"/>
      <c r="AG13" s="203"/>
      <c r="AH13" s="203"/>
      <c r="AI13" s="203"/>
      <c r="AJ13" s="203"/>
      <c r="AK13" s="204" t="s">
        <v>401</v>
      </c>
      <c r="AL13" s="204"/>
      <c r="AM13" s="204"/>
      <c r="AN13" s="204"/>
      <c r="AO13" s="204"/>
      <c r="AP13" s="204"/>
      <c r="AQ13" s="204"/>
      <c r="AR13" s="204"/>
      <c r="AS13" s="204"/>
      <c r="AT13" s="199">
        <f>AT14</f>
        <v>880800</v>
      </c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>
        <f>BK14</f>
        <v>523854.72</v>
      </c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>
        <f>AT13-BK13</f>
        <v>356945.28</v>
      </c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23">
        <f t="shared" si="0"/>
        <v>59.474877384196176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24" t="s">
        <v>156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203">
        <v>200</v>
      </c>
      <c r="AF14" s="203"/>
      <c r="AG14" s="203"/>
      <c r="AH14" s="203"/>
      <c r="AI14" s="203"/>
      <c r="AJ14" s="203"/>
      <c r="AK14" s="204" t="s">
        <v>402</v>
      </c>
      <c r="AL14" s="204"/>
      <c r="AM14" s="204"/>
      <c r="AN14" s="204"/>
      <c r="AO14" s="204"/>
      <c r="AP14" s="204"/>
      <c r="AQ14" s="204"/>
      <c r="AR14" s="204"/>
      <c r="AS14" s="204"/>
      <c r="AT14" s="199">
        <f>AT15+AT16</f>
        <v>880800</v>
      </c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>
        <f>BK15+BK16</f>
        <v>523854.72</v>
      </c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>
        <f>AT14-BK14</f>
        <v>356945.28</v>
      </c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23">
        <f t="shared" si="0"/>
        <v>59.474877384196176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24" t="s">
        <v>105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206">
        <v>200</v>
      </c>
      <c r="AF15" s="206"/>
      <c r="AG15" s="206"/>
      <c r="AH15" s="206"/>
      <c r="AI15" s="206"/>
      <c r="AJ15" s="206"/>
      <c r="AK15" s="204" t="s">
        <v>403</v>
      </c>
      <c r="AL15" s="204"/>
      <c r="AM15" s="204"/>
      <c r="AN15" s="204"/>
      <c r="AO15" s="204"/>
      <c r="AP15" s="204"/>
      <c r="AQ15" s="204"/>
      <c r="AR15" s="204"/>
      <c r="AS15" s="204"/>
      <c r="AT15" s="199">
        <v>671600</v>
      </c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>
        <v>408383.42</v>
      </c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>
        <f>AT15-BK15</f>
        <v>263216.58</v>
      </c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23">
        <f t="shared" si="0"/>
        <v>60.80753722453841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24" t="s">
        <v>107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206">
        <v>200</v>
      </c>
      <c r="AF16" s="206"/>
      <c r="AG16" s="206"/>
      <c r="AH16" s="206"/>
      <c r="AI16" s="206"/>
      <c r="AJ16" s="206"/>
      <c r="AK16" s="204" t="s">
        <v>404</v>
      </c>
      <c r="AL16" s="204"/>
      <c r="AM16" s="204"/>
      <c r="AN16" s="204"/>
      <c r="AO16" s="204"/>
      <c r="AP16" s="204"/>
      <c r="AQ16" s="204"/>
      <c r="AR16" s="204"/>
      <c r="AS16" s="204"/>
      <c r="AT16" s="199">
        <v>209200</v>
      </c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>
        <v>115471.3</v>
      </c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>
        <f>AT16-BK16</f>
        <v>93728.7</v>
      </c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23">
        <f t="shared" si="0"/>
        <v>55.19660611854684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24" t="s">
        <v>407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206">
        <v>200</v>
      </c>
      <c r="AF17" s="206"/>
      <c r="AG17" s="206"/>
      <c r="AH17" s="206"/>
      <c r="AI17" s="206"/>
      <c r="AJ17" s="206"/>
      <c r="AK17" s="204" t="s">
        <v>417</v>
      </c>
      <c r="AL17" s="204"/>
      <c r="AM17" s="204"/>
      <c r="AN17" s="204"/>
      <c r="AO17" s="204"/>
      <c r="AP17" s="204"/>
      <c r="AQ17" s="204"/>
      <c r="AR17" s="204"/>
      <c r="AS17" s="204"/>
      <c r="AT17" s="199">
        <f>AT18</f>
        <v>23100</v>
      </c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 t="str">
        <f>BK18</f>
        <v>-</v>
      </c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>
        <f>AT17</f>
        <v>23100</v>
      </c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25" t="s">
        <v>157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206">
        <v>200</v>
      </c>
      <c r="AF18" s="206"/>
      <c r="AG18" s="206"/>
      <c r="AH18" s="206"/>
      <c r="AI18" s="206"/>
      <c r="AJ18" s="206"/>
      <c r="AK18" s="204" t="s">
        <v>405</v>
      </c>
      <c r="AL18" s="204"/>
      <c r="AM18" s="204"/>
      <c r="AN18" s="204"/>
      <c r="AO18" s="204"/>
      <c r="AP18" s="204"/>
      <c r="AQ18" s="204"/>
      <c r="AR18" s="204"/>
      <c r="AS18" s="204"/>
      <c r="AT18" s="199">
        <f>AT19</f>
        <v>23100</v>
      </c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 t="str">
        <f>BK19</f>
        <v>-</v>
      </c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>
        <f>AT18</f>
        <v>23100</v>
      </c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25" t="s">
        <v>106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206">
        <v>200</v>
      </c>
      <c r="AF19" s="206"/>
      <c r="AG19" s="206"/>
      <c r="AH19" s="206"/>
      <c r="AI19" s="206"/>
      <c r="AJ19" s="206"/>
      <c r="AK19" s="204" t="s">
        <v>406</v>
      </c>
      <c r="AL19" s="204"/>
      <c r="AM19" s="204"/>
      <c r="AN19" s="204"/>
      <c r="AO19" s="204"/>
      <c r="AP19" s="204"/>
      <c r="AQ19" s="204"/>
      <c r="AR19" s="204"/>
      <c r="AS19" s="204"/>
      <c r="AT19" s="199">
        <v>23100</v>
      </c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 t="s">
        <v>27</v>
      </c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>
        <f>AT19</f>
        <v>23100</v>
      </c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24" t="s">
        <v>441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206">
        <v>200</v>
      </c>
      <c r="AF20" s="206"/>
      <c r="AG20" s="206"/>
      <c r="AH20" s="206"/>
      <c r="AI20" s="206"/>
      <c r="AJ20" s="206"/>
      <c r="AK20" s="204" t="s">
        <v>301</v>
      </c>
      <c r="AL20" s="204"/>
      <c r="AM20" s="204"/>
      <c r="AN20" s="204"/>
      <c r="AO20" s="204"/>
      <c r="AP20" s="204"/>
      <c r="AQ20" s="204"/>
      <c r="AR20" s="204"/>
      <c r="AS20" s="204"/>
      <c r="AT20" s="199">
        <f>AT21</f>
        <v>600</v>
      </c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>
        <f>BK21</f>
        <v>600</v>
      </c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 t="s">
        <v>27</v>
      </c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25" t="s">
        <v>387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206">
        <v>200</v>
      </c>
      <c r="AF21" s="206"/>
      <c r="AG21" s="206"/>
      <c r="AH21" s="206"/>
      <c r="AI21" s="206"/>
      <c r="AJ21" s="206"/>
      <c r="AK21" s="204" t="s">
        <v>302</v>
      </c>
      <c r="AL21" s="204"/>
      <c r="AM21" s="204"/>
      <c r="AN21" s="204"/>
      <c r="AO21" s="204"/>
      <c r="AP21" s="204"/>
      <c r="AQ21" s="204"/>
      <c r="AR21" s="204"/>
      <c r="AS21" s="204"/>
      <c r="AT21" s="199">
        <f>AT22</f>
        <v>600</v>
      </c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>
        <f>BK22</f>
        <v>600</v>
      </c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 t="s">
        <v>27</v>
      </c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25" t="s">
        <v>115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206">
        <v>200</v>
      </c>
      <c r="AF22" s="206"/>
      <c r="AG22" s="206"/>
      <c r="AH22" s="206"/>
      <c r="AI22" s="206"/>
      <c r="AJ22" s="206"/>
      <c r="AK22" s="204" t="s">
        <v>303</v>
      </c>
      <c r="AL22" s="204"/>
      <c r="AM22" s="204"/>
      <c r="AN22" s="204"/>
      <c r="AO22" s="204"/>
      <c r="AP22" s="204"/>
      <c r="AQ22" s="204"/>
      <c r="AR22" s="204"/>
      <c r="AS22" s="204"/>
      <c r="AT22" s="199">
        <v>600</v>
      </c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>
        <v>600</v>
      </c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 t="s">
        <v>27</v>
      </c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46" t="s">
        <v>168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25"/>
      <c r="AE23" s="254">
        <v>200</v>
      </c>
      <c r="AF23" s="254"/>
      <c r="AG23" s="254"/>
      <c r="AH23" s="254"/>
      <c r="AI23" s="254"/>
      <c r="AJ23" s="254"/>
      <c r="AK23" s="216" t="s">
        <v>167</v>
      </c>
      <c r="AL23" s="216"/>
      <c r="AM23" s="216"/>
      <c r="AN23" s="216"/>
      <c r="AO23" s="216"/>
      <c r="AP23" s="216"/>
      <c r="AQ23" s="216"/>
      <c r="AR23" s="216"/>
      <c r="AS23" s="216"/>
      <c r="AT23" s="217">
        <f>AT24+AT59</f>
        <v>7292000</v>
      </c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>
        <f>BK24+BK59</f>
        <v>4380530.529999999</v>
      </c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>
        <f>AT23-BK23</f>
        <v>2911469.4700000007</v>
      </c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3">
        <f t="shared" si="0"/>
        <v>60.07310106966538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46" t="s">
        <v>108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25"/>
      <c r="AE24" s="254">
        <v>200</v>
      </c>
      <c r="AF24" s="254"/>
      <c r="AG24" s="254"/>
      <c r="AH24" s="254"/>
      <c r="AI24" s="254"/>
      <c r="AJ24" s="254"/>
      <c r="AK24" s="216" t="s">
        <v>109</v>
      </c>
      <c r="AL24" s="216"/>
      <c r="AM24" s="216"/>
      <c r="AN24" s="216"/>
      <c r="AO24" s="216"/>
      <c r="AP24" s="216"/>
      <c r="AQ24" s="216"/>
      <c r="AR24" s="216"/>
      <c r="AS24" s="216"/>
      <c r="AT24" s="217">
        <f>AT25+AT34+AT53</f>
        <v>7095800</v>
      </c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>
        <f>BK25+BK34+BK53</f>
        <v>4221530.529999999</v>
      </c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>
        <f>AT24-BK24</f>
        <v>2874269.4700000007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3">
        <f t="shared" si="0"/>
        <v>59.49336973984609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24" t="s">
        <v>416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203">
        <v>200</v>
      </c>
      <c r="AF25" s="203"/>
      <c r="AG25" s="203"/>
      <c r="AH25" s="203"/>
      <c r="AI25" s="203"/>
      <c r="AJ25" s="203"/>
      <c r="AK25" s="204" t="s">
        <v>418</v>
      </c>
      <c r="AL25" s="204"/>
      <c r="AM25" s="204"/>
      <c r="AN25" s="204"/>
      <c r="AO25" s="204"/>
      <c r="AP25" s="204"/>
      <c r="AQ25" s="204"/>
      <c r="AR25" s="204"/>
      <c r="AS25" s="204"/>
      <c r="AT25" s="199">
        <f>AT26</f>
        <v>6068500</v>
      </c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>
        <f>BK26</f>
        <v>3415460.38</v>
      </c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>
        <f>AT25-BK25</f>
        <v>2653039.62</v>
      </c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23">
        <f t="shared" si="0"/>
        <v>56.28178923951553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24" t="s">
        <v>415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203">
        <v>200</v>
      </c>
      <c r="AF26" s="203"/>
      <c r="AG26" s="203"/>
      <c r="AH26" s="203"/>
      <c r="AI26" s="203"/>
      <c r="AJ26" s="203"/>
      <c r="AK26" s="204" t="s">
        <v>419</v>
      </c>
      <c r="AL26" s="204"/>
      <c r="AM26" s="204"/>
      <c r="AN26" s="204"/>
      <c r="AO26" s="204"/>
      <c r="AP26" s="204"/>
      <c r="AQ26" s="204"/>
      <c r="AR26" s="204"/>
      <c r="AS26" s="204"/>
      <c r="AT26" s="199">
        <f>AT27+AT31</f>
        <v>6068500</v>
      </c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>
        <f>BK27+BK31</f>
        <v>3415460.38</v>
      </c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>
        <f aca="true" t="shared" si="1" ref="BW26:BW36">AT26-BK26</f>
        <v>2653039.62</v>
      </c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23">
        <f t="shared" si="0"/>
        <v>56.28178923951553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24" t="s">
        <v>467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203">
        <v>200</v>
      </c>
      <c r="AF27" s="203"/>
      <c r="AG27" s="203"/>
      <c r="AH27" s="203"/>
      <c r="AI27" s="203"/>
      <c r="AJ27" s="203"/>
      <c r="AK27" s="204" t="s">
        <v>408</v>
      </c>
      <c r="AL27" s="204"/>
      <c r="AM27" s="204"/>
      <c r="AN27" s="204"/>
      <c r="AO27" s="204"/>
      <c r="AP27" s="204"/>
      <c r="AQ27" s="204"/>
      <c r="AR27" s="204"/>
      <c r="AS27" s="204"/>
      <c r="AT27" s="199">
        <f>AT28</f>
        <v>5914900</v>
      </c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>
        <f>BK28</f>
        <v>3283348.38</v>
      </c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>
        <f t="shared" si="1"/>
        <v>2631551.62</v>
      </c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23">
        <f t="shared" si="0"/>
        <v>55.50978680958257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24" t="s">
        <v>156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203">
        <v>200</v>
      </c>
      <c r="AF28" s="203"/>
      <c r="AG28" s="203"/>
      <c r="AH28" s="203"/>
      <c r="AI28" s="203"/>
      <c r="AJ28" s="203"/>
      <c r="AK28" s="204" t="s">
        <v>409</v>
      </c>
      <c r="AL28" s="204"/>
      <c r="AM28" s="204"/>
      <c r="AN28" s="204"/>
      <c r="AO28" s="204"/>
      <c r="AP28" s="204"/>
      <c r="AQ28" s="204"/>
      <c r="AR28" s="204"/>
      <c r="AS28" s="204"/>
      <c r="AT28" s="199">
        <f>AT29+AT30</f>
        <v>5914900</v>
      </c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>
        <f>BK29+BK30</f>
        <v>3283348.38</v>
      </c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>
        <f t="shared" si="1"/>
        <v>2631551.62</v>
      </c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23">
        <f t="shared" si="0"/>
        <v>55.50978680958257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24" t="s">
        <v>110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25"/>
      <c r="AE29" s="206">
        <v>200</v>
      </c>
      <c r="AF29" s="206"/>
      <c r="AG29" s="206"/>
      <c r="AH29" s="206"/>
      <c r="AI29" s="206"/>
      <c r="AJ29" s="206"/>
      <c r="AK29" s="204" t="s">
        <v>410</v>
      </c>
      <c r="AL29" s="204"/>
      <c r="AM29" s="204"/>
      <c r="AN29" s="204"/>
      <c r="AO29" s="204"/>
      <c r="AP29" s="204"/>
      <c r="AQ29" s="204"/>
      <c r="AR29" s="204"/>
      <c r="AS29" s="204"/>
      <c r="AT29" s="199">
        <v>4495700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>
        <v>2428448.68</v>
      </c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>
        <f t="shared" si="1"/>
        <v>2067251.3199999998</v>
      </c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23">
        <f t="shared" si="0"/>
        <v>54.01714260293169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24" t="s">
        <v>107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206">
        <v>200</v>
      </c>
      <c r="AF30" s="206"/>
      <c r="AG30" s="206"/>
      <c r="AH30" s="206"/>
      <c r="AI30" s="206"/>
      <c r="AJ30" s="206"/>
      <c r="AK30" s="204" t="s">
        <v>411</v>
      </c>
      <c r="AL30" s="204"/>
      <c r="AM30" s="204"/>
      <c r="AN30" s="204"/>
      <c r="AO30" s="204"/>
      <c r="AP30" s="204"/>
      <c r="AQ30" s="204"/>
      <c r="AR30" s="204"/>
      <c r="AS30" s="204"/>
      <c r="AT30" s="199">
        <v>1419200</v>
      </c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>
        <v>854899.7</v>
      </c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>
        <f t="shared" si="1"/>
        <v>564300.3</v>
      </c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23">
        <f t="shared" si="0"/>
        <v>60.238141206313415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24" t="s">
        <v>407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206">
        <v>200</v>
      </c>
      <c r="AF31" s="206"/>
      <c r="AG31" s="206"/>
      <c r="AH31" s="206"/>
      <c r="AI31" s="206"/>
      <c r="AJ31" s="206"/>
      <c r="AK31" s="204" t="s">
        <v>420</v>
      </c>
      <c r="AL31" s="204"/>
      <c r="AM31" s="204"/>
      <c r="AN31" s="204"/>
      <c r="AO31" s="204"/>
      <c r="AP31" s="204"/>
      <c r="AQ31" s="204"/>
      <c r="AR31" s="204"/>
      <c r="AS31" s="204"/>
      <c r="AT31" s="199">
        <f>AT32</f>
        <v>153600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>
        <f>BK32</f>
        <v>132112</v>
      </c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>
        <f t="shared" si="1"/>
        <v>21488</v>
      </c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23">
        <f t="shared" si="0"/>
        <v>86.01041666666667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24" t="s">
        <v>156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206">
        <v>200</v>
      </c>
      <c r="AF32" s="206"/>
      <c r="AG32" s="206"/>
      <c r="AH32" s="206"/>
      <c r="AI32" s="206"/>
      <c r="AJ32" s="206"/>
      <c r="AK32" s="204" t="s">
        <v>421</v>
      </c>
      <c r="AL32" s="204"/>
      <c r="AM32" s="204"/>
      <c r="AN32" s="204"/>
      <c r="AO32" s="204"/>
      <c r="AP32" s="204"/>
      <c r="AQ32" s="204"/>
      <c r="AR32" s="204"/>
      <c r="AS32" s="204"/>
      <c r="AT32" s="199">
        <f>AT33</f>
        <v>153600</v>
      </c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>
        <f>BK33</f>
        <v>132112</v>
      </c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>
        <f t="shared" si="1"/>
        <v>21488</v>
      </c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23">
        <f t="shared" si="0"/>
        <v>86.01041666666667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25" t="s">
        <v>106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06">
        <v>200</v>
      </c>
      <c r="AF33" s="206"/>
      <c r="AG33" s="206"/>
      <c r="AH33" s="206"/>
      <c r="AI33" s="206"/>
      <c r="AJ33" s="206"/>
      <c r="AK33" s="204" t="s">
        <v>412</v>
      </c>
      <c r="AL33" s="204"/>
      <c r="AM33" s="204"/>
      <c r="AN33" s="204"/>
      <c r="AO33" s="204"/>
      <c r="AP33" s="204"/>
      <c r="AQ33" s="204"/>
      <c r="AR33" s="204"/>
      <c r="AS33" s="204"/>
      <c r="AT33" s="199">
        <v>153600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>
        <v>132112</v>
      </c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>
        <f t="shared" si="1"/>
        <v>21488</v>
      </c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23">
        <f t="shared" si="0"/>
        <v>86.01041666666667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24" t="s">
        <v>422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25"/>
      <c r="AE34" s="203">
        <v>200</v>
      </c>
      <c r="AF34" s="203"/>
      <c r="AG34" s="203"/>
      <c r="AH34" s="203"/>
      <c r="AI34" s="203"/>
      <c r="AJ34" s="203"/>
      <c r="AK34" s="204" t="s">
        <v>423</v>
      </c>
      <c r="AL34" s="204"/>
      <c r="AM34" s="204"/>
      <c r="AN34" s="204"/>
      <c r="AO34" s="204"/>
      <c r="AP34" s="204"/>
      <c r="AQ34" s="204"/>
      <c r="AR34" s="204"/>
      <c r="AS34" s="204"/>
      <c r="AT34" s="199">
        <f>AT35</f>
        <v>961400</v>
      </c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>
        <f>BK35</f>
        <v>740256.51</v>
      </c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>
        <f t="shared" si="1"/>
        <v>221143.49</v>
      </c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23">
        <f t="shared" si="0"/>
        <v>76.99776471811941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24" t="s">
        <v>425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25"/>
      <c r="AE35" s="206">
        <v>200</v>
      </c>
      <c r="AF35" s="206"/>
      <c r="AG35" s="206"/>
      <c r="AH35" s="206"/>
      <c r="AI35" s="206"/>
      <c r="AJ35" s="206"/>
      <c r="AK35" s="204" t="s">
        <v>424</v>
      </c>
      <c r="AL35" s="204"/>
      <c r="AM35" s="204"/>
      <c r="AN35" s="204"/>
      <c r="AO35" s="204"/>
      <c r="AP35" s="204"/>
      <c r="AQ35" s="204"/>
      <c r="AR35" s="204"/>
      <c r="AS35" s="204"/>
      <c r="AT35" s="199">
        <f>AT36+AT43</f>
        <v>961400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>
        <f>BK36+BK43</f>
        <v>740256.51</v>
      </c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>
        <f t="shared" si="1"/>
        <v>221143.49</v>
      </c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23">
        <f t="shared" si="0"/>
        <v>76.99776471811941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24" t="s">
        <v>426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25"/>
      <c r="AE36" s="206">
        <v>200</v>
      </c>
      <c r="AF36" s="206"/>
      <c r="AG36" s="206"/>
      <c r="AH36" s="206"/>
      <c r="AI36" s="206"/>
      <c r="AJ36" s="206"/>
      <c r="AK36" s="204" t="s">
        <v>427</v>
      </c>
      <c r="AL36" s="204"/>
      <c r="AM36" s="204"/>
      <c r="AN36" s="204"/>
      <c r="AO36" s="204"/>
      <c r="AP36" s="204"/>
      <c r="AQ36" s="204"/>
      <c r="AR36" s="204"/>
      <c r="AS36" s="204"/>
      <c r="AT36" s="199">
        <f>AT37+AT42+AT41</f>
        <v>381100</v>
      </c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>
        <f>BK37+BK42+BK41</f>
        <v>310821.54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>
        <f t="shared" si="1"/>
        <v>70278.46000000002</v>
      </c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23">
        <f t="shared" si="0"/>
        <v>81.55905011807924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24" t="s">
        <v>157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25"/>
      <c r="AE37" s="206">
        <v>200</v>
      </c>
      <c r="AF37" s="206"/>
      <c r="AG37" s="206"/>
      <c r="AH37" s="206"/>
      <c r="AI37" s="206"/>
      <c r="AJ37" s="206"/>
      <c r="AK37" s="204" t="s">
        <v>428</v>
      </c>
      <c r="AL37" s="204"/>
      <c r="AM37" s="204"/>
      <c r="AN37" s="204"/>
      <c r="AO37" s="204"/>
      <c r="AP37" s="204"/>
      <c r="AQ37" s="204"/>
      <c r="AR37" s="204"/>
      <c r="AS37" s="204"/>
      <c r="AT37" s="199">
        <f>AT39+AT40+AT38</f>
        <v>315100</v>
      </c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>
        <f>BK40+BK39+BK38</f>
        <v>245304.84999999998</v>
      </c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>
        <f aca="true" t="shared" si="2" ref="BW37:BW45">AT37-BK37</f>
        <v>69795.15000000002</v>
      </c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23">
        <f t="shared" si="0"/>
        <v>77.8498413202158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24" t="s">
        <v>111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206">
        <v>200</v>
      </c>
      <c r="AF38" s="206"/>
      <c r="AG38" s="206"/>
      <c r="AH38" s="206"/>
      <c r="AI38" s="206"/>
      <c r="AJ38" s="206"/>
      <c r="AK38" s="204" t="s">
        <v>544</v>
      </c>
      <c r="AL38" s="204"/>
      <c r="AM38" s="204"/>
      <c r="AN38" s="204"/>
      <c r="AO38" s="204"/>
      <c r="AP38" s="204"/>
      <c r="AQ38" s="204"/>
      <c r="AR38" s="204"/>
      <c r="AS38" s="204"/>
      <c r="AT38" s="199">
        <v>107200</v>
      </c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>
        <v>75555.29</v>
      </c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>
        <f t="shared" si="2"/>
        <v>31644.710000000006</v>
      </c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23">
        <f t="shared" si="0"/>
        <v>70.48068097014925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31" t="s">
        <v>114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3"/>
      <c r="AD39" s="25"/>
      <c r="AE39" s="206">
        <v>200</v>
      </c>
      <c r="AF39" s="206"/>
      <c r="AG39" s="206"/>
      <c r="AH39" s="206"/>
      <c r="AI39" s="206"/>
      <c r="AJ39" s="206"/>
      <c r="AK39" s="204" t="s">
        <v>429</v>
      </c>
      <c r="AL39" s="204"/>
      <c r="AM39" s="204"/>
      <c r="AN39" s="204"/>
      <c r="AO39" s="204"/>
      <c r="AP39" s="204"/>
      <c r="AQ39" s="204"/>
      <c r="AR39" s="204"/>
      <c r="AS39" s="204"/>
      <c r="AT39" s="199">
        <v>40000</v>
      </c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>
        <v>39564.56</v>
      </c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>
        <f t="shared" si="2"/>
        <v>435.4400000000023</v>
      </c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23">
        <f t="shared" si="0"/>
        <v>98.9114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25" t="s">
        <v>115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25"/>
      <c r="AE40" s="206">
        <v>200</v>
      </c>
      <c r="AF40" s="206"/>
      <c r="AG40" s="206"/>
      <c r="AH40" s="206"/>
      <c r="AI40" s="206"/>
      <c r="AJ40" s="206"/>
      <c r="AK40" s="204" t="s">
        <v>430</v>
      </c>
      <c r="AL40" s="204"/>
      <c r="AM40" s="204"/>
      <c r="AN40" s="204"/>
      <c r="AO40" s="204"/>
      <c r="AP40" s="204"/>
      <c r="AQ40" s="204"/>
      <c r="AR40" s="204"/>
      <c r="AS40" s="204"/>
      <c r="AT40" s="199">
        <v>167900</v>
      </c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>
        <v>130185</v>
      </c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>
        <f t="shared" si="2"/>
        <v>37715</v>
      </c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23">
        <f t="shared" si="0"/>
        <v>77.53722453841573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96" customFormat="1" ht="27.75" customHeight="1">
      <c r="A41" s="208" t="s">
        <v>267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10"/>
      <c r="AD41" s="94"/>
      <c r="AE41" s="211">
        <v>200</v>
      </c>
      <c r="AF41" s="211"/>
      <c r="AG41" s="211"/>
      <c r="AH41" s="211"/>
      <c r="AI41" s="211"/>
      <c r="AJ41" s="211"/>
      <c r="AK41" s="213" t="s">
        <v>266</v>
      </c>
      <c r="AL41" s="213"/>
      <c r="AM41" s="213"/>
      <c r="AN41" s="213"/>
      <c r="AO41" s="213"/>
      <c r="AP41" s="213"/>
      <c r="AQ41" s="213"/>
      <c r="AR41" s="213"/>
      <c r="AS41" s="213"/>
      <c r="AT41" s="214">
        <v>22600</v>
      </c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>
        <v>22551.83</v>
      </c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199">
        <f t="shared" si="2"/>
        <v>48.169999999998254</v>
      </c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95">
        <f>BK41/AT41*100</f>
        <v>99.78685840707965</v>
      </c>
      <c r="CJ41" s="97"/>
      <c r="CK41" s="97"/>
      <c r="CL41" s="97"/>
      <c r="CM41" s="98"/>
      <c r="CN41" s="98"/>
      <c r="CO41" s="98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</row>
    <row r="42" spans="1:129" s="28" customFormat="1" ht="27.75" customHeight="1">
      <c r="A42" s="231" t="s">
        <v>117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3"/>
      <c r="AD42" s="25"/>
      <c r="AE42" s="206">
        <v>200</v>
      </c>
      <c r="AF42" s="206"/>
      <c r="AG42" s="206"/>
      <c r="AH42" s="206"/>
      <c r="AI42" s="206"/>
      <c r="AJ42" s="206"/>
      <c r="AK42" s="204" t="s">
        <v>431</v>
      </c>
      <c r="AL42" s="204"/>
      <c r="AM42" s="204"/>
      <c r="AN42" s="204"/>
      <c r="AO42" s="204"/>
      <c r="AP42" s="204"/>
      <c r="AQ42" s="204"/>
      <c r="AR42" s="204"/>
      <c r="AS42" s="204"/>
      <c r="AT42" s="199">
        <v>43400</v>
      </c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>
        <v>42964.86</v>
      </c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>
        <f t="shared" si="2"/>
        <v>435.1399999999994</v>
      </c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23">
        <f t="shared" si="0"/>
        <v>98.9973732718894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24" t="s">
        <v>441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206">
        <v>200</v>
      </c>
      <c r="AF43" s="206"/>
      <c r="AG43" s="206"/>
      <c r="AH43" s="206"/>
      <c r="AI43" s="206"/>
      <c r="AJ43" s="206"/>
      <c r="AK43" s="204" t="s">
        <v>432</v>
      </c>
      <c r="AL43" s="204"/>
      <c r="AM43" s="204"/>
      <c r="AN43" s="204"/>
      <c r="AO43" s="204"/>
      <c r="AP43" s="204"/>
      <c r="AQ43" s="204"/>
      <c r="AR43" s="204"/>
      <c r="AS43" s="204"/>
      <c r="AT43" s="199">
        <f>AT44+AT50+AT52+AT51</f>
        <v>580300</v>
      </c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>
        <f>BK44+BK52+BK50+BK51</f>
        <v>429434.97</v>
      </c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>
        <f t="shared" si="2"/>
        <v>150865.03000000003</v>
      </c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23">
        <f t="shared" si="0"/>
        <v>74.00223505083578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25" t="s">
        <v>387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206">
        <v>200</v>
      </c>
      <c r="AF44" s="206"/>
      <c r="AG44" s="206"/>
      <c r="AH44" s="206"/>
      <c r="AI44" s="206"/>
      <c r="AJ44" s="206"/>
      <c r="AK44" s="204" t="s">
        <v>433</v>
      </c>
      <c r="AL44" s="204"/>
      <c r="AM44" s="204"/>
      <c r="AN44" s="204"/>
      <c r="AO44" s="204"/>
      <c r="AP44" s="204"/>
      <c r="AQ44" s="204"/>
      <c r="AR44" s="204"/>
      <c r="AS44" s="204"/>
      <c r="AT44" s="199">
        <f>AT45+AT46+AT47+AT48+AT49</f>
        <v>416300</v>
      </c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>
        <f>BK47+BK48+BK45+BK49</f>
        <v>270159.35</v>
      </c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>
        <f t="shared" si="2"/>
        <v>146140.65000000002</v>
      </c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23">
        <f t="shared" si="0"/>
        <v>64.89535190968051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24" t="s">
        <v>111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206">
        <v>200</v>
      </c>
      <c r="AF45" s="206"/>
      <c r="AG45" s="206"/>
      <c r="AH45" s="206"/>
      <c r="AI45" s="206"/>
      <c r="AJ45" s="206"/>
      <c r="AK45" s="204" t="s">
        <v>434</v>
      </c>
      <c r="AL45" s="204"/>
      <c r="AM45" s="204"/>
      <c r="AN45" s="204"/>
      <c r="AO45" s="204"/>
      <c r="AP45" s="204"/>
      <c r="AQ45" s="204"/>
      <c r="AR45" s="204"/>
      <c r="AS45" s="204"/>
      <c r="AT45" s="199">
        <v>3100</v>
      </c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>
        <v>2264.9</v>
      </c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>
        <f t="shared" si="2"/>
        <v>835.0999999999999</v>
      </c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23">
        <f t="shared" si="0"/>
        <v>73.06129032258065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24" t="s">
        <v>112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206">
        <v>200</v>
      </c>
      <c r="AF46" s="206"/>
      <c r="AG46" s="206"/>
      <c r="AH46" s="206"/>
      <c r="AI46" s="206"/>
      <c r="AJ46" s="206"/>
      <c r="AK46" s="204" t="s">
        <v>435</v>
      </c>
      <c r="AL46" s="204"/>
      <c r="AM46" s="204"/>
      <c r="AN46" s="204"/>
      <c r="AO46" s="204"/>
      <c r="AP46" s="204"/>
      <c r="AQ46" s="204"/>
      <c r="AR46" s="204"/>
      <c r="AS46" s="204"/>
      <c r="AT46" s="199">
        <v>2000</v>
      </c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 t="s">
        <v>27</v>
      </c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>
        <f>AT46</f>
        <v>2000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25" t="s">
        <v>113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25"/>
      <c r="AE47" s="206">
        <v>200</v>
      </c>
      <c r="AF47" s="206"/>
      <c r="AG47" s="206"/>
      <c r="AH47" s="206"/>
      <c r="AI47" s="206"/>
      <c r="AJ47" s="206"/>
      <c r="AK47" s="204" t="s">
        <v>436</v>
      </c>
      <c r="AL47" s="204"/>
      <c r="AM47" s="204"/>
      <c r="AN47" s="204"/>
      <c r="AO47" s="204"/>
      <c r="AP47" s="204"/>
      <c r="AQ47" s="204"/>
      <c r="AR47" s="204"/>
      <c r="AS47" s="204"/>
      <c r="AT47" s="199">
        <v>337000</v>
      </c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>
        <v>239862.07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>
        <f>AT47-BK47</f>
        <v>97137.93</v>
      </c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23">
        <f t="shared" si="0"/>
        <v>71.1756884272997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31" t="s">
        <v>114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3"/>
      <c r="AD48" s="25"/>
      <c r="AE48" s="206">
        <v>200</v>
      </c>
      <c r="AF48" s="206"/>
      <c r="AG48" s="206"/>
      <c r="AH48" s="206"/>
      <c r="AI48" s="206"/>
      <c r="AJ48" s="206"/>
      <c r="AK48" s="204" t="s">
        <v>437</v>
      </c>
      <c r="AL48" s="204"/>
      <c r="AM48" s="204"/>
      <c r="AN48" s="204"/>
      <c r="AO48" s="204"/>
      <c r="AP48" s="204"/>
      <c r="AQ48" s="204"/>
      <c r="AR48" s="204"/>
      <c r="AS48" s="204"/>
      <c r="AT48" s="199">
        <v>11600</v>
      </c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>
        <v>7584.5</v>
      </c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>
        <f>AT48-BK48</f>
        <v>4015.5</v>
      </c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23">
        <f t="shared" si="0"/>
        <v>65.38362068965517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25" t="s">
        <v>115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25"/>
      <c r="AE49" s="206">
        <v>200</v>
      </c>
      <c r="AF49" s="206"/>
      <c r="AG49" s="206"/>
      <c r="AH49" s="206"/>
      <c r="AI49" s="206"/>
      <c r="AJ49" s="206"/>
      <c r="AK49" s="204" t="s">
        <v>438</v>
      </c>
      <c r="AL49" s="204"/>
      <c r="AM49" s="204"/>
      <c r="AN49" s="204"/>
      <c r="AO49" s="204"/>
      <c r="AP49" s="204"/>
      <c r="AQ49" s="204"/>
      <c r="AR49" s="204"/>
      <c r="AS49" s="204"/>
      <c r="AT49" s="199">
        <v>62600</v>
      </c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>
        <v>20447.88</v>
      </c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>
        <f>AT49-BK49</f>
        <v>42152.119999999995</v>
      </c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23">
        <f t="shared" si="0"/>
        <v>32.66434504792333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24" t="s">
        <v>116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25"/>
      <c r="AE50" s="206">
        <v>200</v>
      </c>
      <c r="AF50" s="206"/>
      <c r="AG50" s="206"/>
      <c r="AH50" s="206"/>
      <c r="AI50" s="206"/>
      <c r="AJ50" s="206"/>
      <c r="AK50" s="204" t="s">
        <v>439</v>
      </c>
      <c r="AL50" s="204"/>
      <c r="AM50" s="204"/>
      <c r="AN50" s="204"/>
      <c r="AO50" s="204"/>
      <c r="AP50" s="204"/>
      <c r="AQ50" s="204"/>
      <c r="AR50" s="204"/>
      <c r="AS50" s="204"/>
      <c r="AT50" s="199">
        <v>20000</v>
      </c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>
        <v>15428.42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>
        <f>AT50-BK50</f>
        <v>4571.58</v>
      </c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23">
        <f t="shared" si="0"/>
        <v>77.1421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96" customFormat="1" ht="27.75" customHeight="1">
      <c r="A51" s="208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10"/>
      <c r="AD51" s="94"/>
      <c r="AE51" s="211">
        <v>200</v>
      </c>
      <c r="AF51" s="211"/>
      <c r="AG51" s="211"/>
      <c r="AH51" s="211"/>
      <c r="AI51" s="211"/>
      <c r="AJ51" s="211"/>
      <c r="AK51" s="213" t="s">
        <v>268</v>
      </c>
      <c r="AL51" s="213"/>
      <c r="AM51" s="213"/>
      <c r="AN51" s="213"/>
      <c r="AO51" s="213"/>
      <c r="AP51" s="213"/>
      <c r="AQ51" s="213"/>
      <c r="AR51" s="213"/>
      <c r="AS51" s="213"/>
      <c r="AT51" s="214">
        <v>9800</v>
      </c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>
        <v>9800</v>
      </c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 t="s">
        <v>27</v>
      </c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95">
        <f t="shared" si="0"/>
        <v>100</v>
      </c>
      <c r="CJ51" s="97"/>
      <c r="CK51" s="97"/>
      <c r="CL51" s="97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</row>
    <row r="52" spans="1:129" s="28" customFormat="1" ht="26.25" customHeight="1">
      <c r="A52" s="231" t="s">
        <v>117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3"/>
      <c r="AD52" s="25"/>
      <c r="AE52" s="206">
        <v>200</v>
      </c>
      <c r="AF52" s="206"/>
      <c r="AG52" s="206"/>
      <c r="AH52" s="206"/>
      <c r="AI52" s="206"/>
      <c r="AJ52" s="206"/>
      <c r="AK52" s="204" t="s">
        <v>440</v>
      </c>
      <c r="AL52" s="204"/>
      <c r="AM52" s="204"/>
      <c r="AN52" s="204"/>
      <c r="AO52" s="204"/>
      <c r="AP52" s="204"/>
      <c r="AQ52" s="204"/>
      <c r="AR52" s="204"/>
      <c r="AS52" s="204"/>
      <c r="AT52" s="199">
        <v>134200</v>
      </c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>
        <v>134047.2</v>
      </c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>
        <f>AT52-BK52</f>
        <v>152.79999999998836</v>
      </c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23">
        <f t="shared" si="0"/>
        <v>99.88614008941879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24" t="s">
        <v>451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25"/>
      <c r="AE53" s="206">
        <v>200</v>
      </c>
      <c r="AF53" s="206"/>
      <c r="AG53" s="206"/>
      <c r="AH53" s="206"/>
      <c r="AI53" s="206"/>
      <c r="AJ53" s="206"/>
      <c r="AK53" s="204" t="s">
        <v>442</v>
      </c>
      <c r="AL53" s="204"/>
      <c r="AM53" s="204"/>
      <c r="AN53" s="204"/>
      <c r="AO53" s="204"/>
      <c r="AP53" s="204"/>
      <c r="AQ53" s="204"/>
      <c r="AR53" s="204"/>
      <c r="AS53" s="204"/>
      <c r="AT53" s="199">
        <f>AT54</f>
        <v>65900</v>
      </c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>
        <f>BK54</f>
        <v>65813.64</v>
      </c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>
        <f aca="true" t="shared" si="3" ref="BW53:BW58">AT53-BK53</f>
        <v>86.36000000000058</v>
      </c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23">
        <f t="shared" si="0"/>
        <v>99.86895295902883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24" t="s">
        <v>450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25"/>
      <c r="AE54" s="206">
        <v>200</v>
      </c>
      <c r="AF54" s="206"/>
      <c r="AG54" s="206"/>
      <c r="AH54" s="206"/>
      <c r="AI54" s="206"/>
      <c r="AJ54" s="206"/>
      <c r="AK54" s="204" t="s">
        <v>443</v>
      </c>
      <c r="AL54" s="204"/>
      <c r="AM54" s="204"/>
      <c r="AN54" s="204"/>
      <c r="AO54" s="204"/>
      <c r="AP54" s="204"/>
      <c r="AQ54" s="204"/>
      <c r="AR54" s="204"/>
      <c r="AS54" s="204"/>
      <c r="AT54" s="199">
        <f>AT55+AT57</f>
        <v>65900</v>
      </c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>
        <f>BK55+BK57</f>
        <v>65813.64</v>
      </c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>
        <f t="shared" si="3"/>
        <v>86.36000000000058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23">
        <f t="shared" si="0"/>
        <v>99.86895295902883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24" t="s">
        <v>449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25"/>
      <c r="AE55" s="206">
        <v>200</v>
      </c>
      <c r="AF55" s="206"/>
      <c r="AG55" s="206"/>
      <c r="AH55" s="206"/>
      <c r="AI55" s="206"/>
      <c r="AJ55" s="206"/>
      <c r="AK55" s="204" t="s">
        <v>444</v>
      </c>
      <c r="AL55" s="204"/>
      <c r="AM55" s="204"/>
      <c r="AN55" s="204"/>
      <c r="AO55" s="204"/>
      <c r="AP55" s="204"/>
      <c r="AQ55" s="204"/>
      <c r="AR55" s="204"/>
      <c r="AS55" s="204"/>
      <c r="AT55" s="199">
        <f>AT56</f>
        <v>21100</v>
      </c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>
        <f>BK56</f>
        <v>21089</v>
      </c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>
        <f t="shared" si="3"/>
        <v>11</v>
      </c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96" customFormat="1" ht="22.5" customHeight="1">
      <c r="A56" s="212" t="s">
        <v>116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94"/>
      <c r="AE56" s="211">
        <v>200</v>
      </c>
      <c r="AF56" s="211"/>
      <c r="AG56" s="211"/>
      <c r="AH56" s="211"/>
      <c r="AI56" s="211"/>
      <c r="AJ56" s="211"/>
      <c r="AK56" s="213" t="s">
        <v>445</v>
      </c>
      <c r="AL56" s="213"/>
      <c r="AM56" s="213"/>
      <c r="AN56" s="213"/>
      <c r="AO56" s="213"/>
      <c r="AP56" s="213"/>
      <c r="AQ56" s="213"/>
      <c r="AR56" s="213"/>
      <c r="AS56" s="213"/>
      <c r="AT56" s="214">
        <v>21100</v>
      </c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>
        <v>21089</v>
      </c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199">
        <f t="shared" si="3"/>
        <v>11</v>
      </c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95">
        <f t="shared" si="0"/>
        <v>99.9478672985782</v>
      </c>
      <c r="CJ56" s="97"/>
      <c r="CK56" s="97"/>
      <c r="CL56" s="97"/>
      <c r="CM56" s="98"/>
      <c r="CN56" s="98"/>
      <c r="CO56" s="98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</row>
    <row r="57" spans="1:129" s="20" customFormat="1" ht="27.75" customHeight="1">
      <c r="A57" s="124" t="s">
        <v>448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25"/>
      <c r="AE57" s="206">
        <v>200</v>
      </c>
      <c r="AF57" s="206"/>
      <c r="AG57" s="206"/>
      <c r="AH57" s="206"/>
      <c r="AI57" s="206"/>
      <c r="AJ57" s="206"/>
      <c r="AK57" s="204" t="s">
        <v>446</v>
      </c>
      <c r="AL57" s="204"/>
      <c r="AM57" s="204"/>
      <c r="AN57" s="204"/>
      <c r="AO57" s="204"/>
      <c r="AP57" s="204"/>
      <c r="AQ57" s="204"/>
      <c r="AR57" s="204"/>
      <c r="AS57" s="204"/>
      <c r="AT57" s="199">
        <f>AT58</f>
        <v>44800</v>
      </c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>
        <f>BK58</f>
        <v>44724.64</v>
      </c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>
        <f t="shared" si="3"/>
        <v>75.36000000000058</v>
      </c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23">
        <f t="shared" si="0"/>
        <v>99.83178571428572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25" t="s">
        <v>116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25"/>
      <c r="AE58" s="206">
        <v>200</v>
      </c>
      <c r="AF58" s="206"/>
      <c r="AG58" s="206"/>
      <c r="AH58" s="206"/>
      <c r="AI58" s="206"/>
      <c r="AJ58" s="206"/>
      <c r="AK58" s="204" t="s">
        <v>447</v>
      </c>
      <c r="AL58" s="204"/>
      <c r="AM58" s="204"/>
      <c r="AN58" s="204"/>
      <c r="AO58" s="204"/>
      <c r="AP58" s="204"/>
      <c r="AQ58" s="204"/>
      <c r="AR58" s="204"/>
      <c r="AS58" s="204"/>
      <c r="AT58" s="199">
        <v>44800</v>
      </c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>
        <v>44724.64</v>
      </c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>
        <f t="shared" si="3"/>
        <v>75.36000000000058</v>
      </c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23">
        <f t="shared" si="0"/>
        <v>99.83178571428572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46" t="s">
        <v>455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24"/>
      <c r="AE59" s="206">
        <v>200</v>
      </c>
      <c r="AF59" s="206"/>
      <c r="AG59" s="206"/>
      <c r="AH59" s="206"/>
      <c r="AI59" s="206"/>
      <c r="AJ59" s="206"/>
      <c r="AK59" s="216" t="s">
        <v>191</v>
      </c>
      <c r="AL59" s="216"/>
      <c r="AM59" s="216"/>
      <c r="AN59" s="216"/>
      <c r="AO59" s="216"/>
      <c r="AP59" s="216"/>
      <c r="AQ59" s="216"/>
      <c r="AR59" s="216"/>
      <c r="AS59" s="216"/>
      <c r="AT59" s="217">
        <f>AT60+AT68</f>
        <v>196200</v>
      </c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>
        <f>BK68+BK60</f>
        <v>159000</v>
      </c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>
        <f>AT59-BK59</f>
        <v>37200</v>
      </c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3">
        <f t="shared" si="0"/>
        <v>81.03975535168195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46" t="s">
        <v>194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24"/>
      <c r="AE60" s="206">
        <v>200</v>
      </c>
      <c r="AF60" s="206"/>
      <c r="AG60" s="206"/>
      <c r="AH60" s="206"/>
      <c r="AI60" s="206"/>
      <c r="AJ60" s="206"/>
      <c r="AK60" s="216" t="s">
        <v>193</v>
      </c>
      <c r="AL60" s="216"/>
      <c r="AM60" s="216"/>
      <c r="AN60" s="216"/>
      <c r="AO60" s="216"/>
      <c r="AP60" s="216"/>
      <c r="AQ60" s="216"/>
      <c r="AR60" s="216"/>
      <c r="AS60" s="216"/>
      <c r="AT60" s="217">
        <f>AT61</f>
        <v>200</v>
      </c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>
        <f>BK61</f>
        <v>200</v>
      </c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00" t="s">
        <v>27</v>
      </c>
      <c r="BX60" s="201"/>
      <c r="BY60" s="201"/>
      <c r="BZ60" s="201"/>
      <c r="CA60" s="201"/>
      <c r="CB60" s="201"/>
      <c r="CC60" s="201"/>
      <c r="CD60" s="201"/>
      <c r="CE60" s="201"/>
      <c r="CF60" s="201"/>
      <c r="CG60" s="202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24" t="s">
        <v>166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25"/>
      <c r="AE61" s="203">
        <v>200</v>
      </c>
      <c r="AF61" s="203"/>
      <c r="AG61" s="203"/>
      <c r="AH61" s="203"/>
      <c r="AI61" s="203"/>
      <c r="AJ61" s="203"/>
      <c r="AK61" s="204" t="s">
        <v>452</v>
      </c>
      <c r="AL61" s="204"/>
      <c r="AM61" s="204"/>
      <c r="AN61" s="204"/>
      <c r="AO61" s="204"/>
      <c r="AP61" s="204"/>
      <c r="AQ61" s="204"/>
      <c r="AR61" s="204"/>
      <c r="AS61" s="204"/>
      <c r="AT61" s="199">
        <f>AT62</f>
        <v>200</v>
      </c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>
        <f>BK62</f>
        <v>200</v>
      </c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200" t="s">
        <v>27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2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24" t="s">
        <v>441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25"/>
      <c r="AE62" s="206">
        <v>200</v>
      </c>
      <c r="AF62" s="206"/>
      <c r="AG62" s="206"/>
      <c r="AH62" s="206"/>
      <c r="AI62" s="206"/>
      <c r="AJ62" s="206"/>
      <c r="AK62" s="204" t="s">
        <v>453</v>
      </c>
      <c r="AL62" s="204"/>
      <c r="AM62" s="204"/>
      <c r="AN62" s="204"/>
      <c r="AO62" s="204"/>
      <c r="AP62" s="204"/>
      <c r="AQ62" s="204"/>
      <c r="AR62" s="204"/>
      <c r="AS62" s="204"/>
      <c r="AT62" s="199">
        <f>AT63</f>
        <v>200</v>
      </c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>
        <f>BK63</f>
        <v>200</v>
      </c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200" t="s">
        <v>27</v>
      </c>
      <c r="BX62" s="201"/>
      <c r="BY62" s="201"/>
      <c r="BZ62" s="201"/>
      <c r="CA62" s="201"/>
      <c r="CB62" s="201"/>
      <c r="CC62" s="201"/>
      <c r="CD62" s="201"/>
      <c r="CE62" s="201"/>
      <c r="CF62" s="201"/>
      <c r="CG62" s="202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57" t="s">
        <v>117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43"/>
      <c r="AE63" s="255">
        <v>200</v>
      </c>
      <c r="AF63" s="255"/>
      <c r="AG63" s="255"/>
      <c r="AH63" s="255"/>
      <c r="AI63" s="255"/>
      <c r="AJ63" s="255"/>
      <c r="AK63" s="250" t="s">
        <v>454</v>
      </c>
      <c r="AL63" s="250"/>
      <c r="AM63" s="250"/>
      <c r="AN63" s="250"/>
      <c r="AO63" s="250"/>
      <c r="AP63" s="250"/>
      <c r="AQ63" s="250"/>
      <c r="AR63" s="250"/>
      <c r="AS63" s="250"/>
      <c r="AT63" s="262">
        <v>200</v>
      </c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>
        <v>200</v>
      </c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00" t="s">
        <v>27</v>
      </c>
      <c r="BX63" s="201"/>
      <c r="BY63" s="201"/>
      <c r="BZ63" s="201"/>
      <c r="CA63" s="201"/>
      <c r="CB63" s="201"/>
      <c r="CC63" s="201"/>
      <c r="CD63" s="201"/>
      <c r="CE63" s="201"/>
      <c r="CF63" s="201"/>
      <c r="CG63" s="202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24" t="s">
        <v>201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25"/>
      <c r="AE64" s="206">
        <v>200</v>
      </c>
      <c r="AF64" s="206"/>
      <c r="AG64" s="206"/>
      <c r="AH64" s="206"/>
      <c r="AI64" s="206"/>
      <c r="AJ64" s="206"/>
      <c r="AK64" s="204" t="s">
        <v>203</v>
      </c>
      <c r="AL64" s="204"/>
      <c r="AM64" s="204"/>
      <c r="AN64" s="204"/>
      <c r="AO64" s="204"/>
      <c r="AP64" s="204"/>
      <c r="AQ64" s="204"/>
      <c r="AR64" s="204"/>
      <c r="AS64" s="204"/>
      <c r="AT64" s="199">
        <f>AT65</f>
        <v>196000</v>
      </c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>
        <f>BK65</f>
        <v>158800</v>
      </c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200">
        <f>AT64-BK64</f>
        <v>37200</v>
      </c>
      <c r="BX64" s="201"/>
      <c r="BY64" s="201"/>
      <c r="BZ64" s="201"/>
      <c r="CA64" s="201"/>
      <c r="CB64" s="201"/>
      <c r="CC64" s="201"/>
      <c r="CD64" s="201"/>
      <c r="CE64" s="201"/>
      <c r="CF64" s="201"/>
      <c r="CG64" s="202"/>
      <c r="CH64" s="23">
        <f t="shared" si="0"/>
        <v>81.0204081632653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24" t="s">
        <v>566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25"/>
      <c r="AE65" s="203">
        <v>200</v>
      </c>
      <c r="AF65" s="203"/>
      <c r="AG65" s="203"/>
      <c r="AH65" s="203"/>
      <c r="AI65" s="203"/>
      <c r="AJ65" s="203"/>
      <c r="AK65" s="204" t="s">
        <v>567</v>
      </c>
      <c r="AL65" s="204"/>
      <c r="AM65" s="204"/>
      <c r="AN65" s="204"/>
      <c r="AO65" s="204"/>
      <c r="AP65" s="204"/>
      <c r="AQ65" s="204"/>
      <c r="AR65" s="204"/>
      <c r="AS65" s="204"/>
      <c r="AT65" s="199">
        <f>AT66</f>
        <v>196000</v>
      </c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>
        <f>BK66</f>
        <v>158800</v>
      </c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200">
        <f>AT65-BK65</f>
        <v>37200</v>
      </c>
      <c r="BX65" s="201"/>
      <c r="BY65" s="201"/>
      <c r="BZ65" s="201"/>
      <c r="CA65" s="201"/>
      <c r="CB65" s="201"/>
      <c r="CC65" s="201"/>
      <c r="CD65" s="201"/>
      <c r="CE65" s="201"/>
      <c r="CF65" s="201"/>
      <c r="CG65" s="202"/>
      <c r="CH65" s="23">
        <f t="shared" si="0"/>
        <v>81.0204081632653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24" t="s">
        <v>90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25"/>
      <c r="AE66" s="203">
        <v>200</v>
      </c>
      <c r="AF66" s="203"/>
      <c r="AG66" s="203"/>
      <c r="AH66" s="203"/>
      <c r="AI66" s="203"/>
      <c r="AJ66" s="203"/>
      <c r="AK66" s="204" t="s">
        <v>568</v>
      </c>
      <c r="AL66" s="204"/>
      <c r="AM66" s="204"/>
      <c r="AN66" s="204"/>
      <c r="AO66" s="204"/>
      <c r="AP66" s="204"/>
      <c r="AQ66" s="204"/>
      <c r="AR66" s="204"/>
      <c r="AS66" s="204"/>
      <c r="AT66" s="199">
        <f>AT67</f>
        <v>196000</v>
      </c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>
        <f>BK67</f>
        <v>158800</v>
      </c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200">
        <f>AT66-BK66</f>
        <v>37200</v>
      </c>
      <c r="BX66" s="201"/>
      <c r="BY66" s="201"/>
      <c r="BZ66" s="201"/>
      <c r="CA66" s="201"/>
      <c r="CB66" s="201"/>
      <c r="CC66" s="201"/>
      <c r="CD66" s="201"/>
      <c r="CE66" s="201"/>
      <c r="CF66" s="201"/>
      <c r="CG66" s="202"/>
      <c r="CH66" s="23">
        <f t="shared" si="0"/>
        <v>81.0204081632653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24" t="s">
        <v>175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25"/>
      <c r="AE67" s="203">
        <v>200</v>
      </c>
      <c r="AF67" s="203"/>
      <c r="AG67" s="203"/>
      <c r="AH67" s="203"/>
      <c r="AI67" s="203"/>
      <c r="AJ67" s="203"/>
      <c r="AK67" s="204" t="s">
        <v>570</v>
      </c>
      <c r="AL67" s="204"/>
      <c r="AM67" s="204"/>
      <c r="AN67" s="204"/>
      <c r="AO67" s="204"/>
      <c r="AP67" s="204"/>
      <c r="AQ67" s="204"/>
      <c r="AR67" s="204"/>
      <c r="AS67" s="204"/>
      <c r="AT67" s="199">
        <f>AT68</f>
        <v>196000</v>
      </c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>
        <f>BK68</f>
        <v>158800</v>
      </c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200">
        <f>AT67-BK67</f>
        <v>37200</v>
      </c>
      <c r="BX67" s="201"/>
      <c r="BY67" s="201"/>
      <c r="BZ67" s="201"/>
      <c r="CA67" s="201"/>
      <c r="CB67" s="201"/>
      <c r="CC67" s="201"/>
      <c r="CD67" s="201"/>
      <c r="CE67" s="201"/>
      <c r="CF67" s="201"/>
      <c r="CG67" s="202"/>
      <c r="CH67" s="23">
        <f t="shared" si="0"/>
        <v>81.0204081632653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24" t="s">
        <v>202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25"/>
      <c r="AE68" s="203">
        <v>200</v>
      </c>
      <c r="AF68" s="203"/>
      <c r="AG68" s="203"/>
      <c r="AH68" s="203"/>
      <c r="AI68" s="203"/>
      <c r="AJ68" s="203"/>
      <c r="AK68" s="204" t="s">
        <v>569</v>
      </c>
      <c r="AL68" s="204"/>
      <c r="AM68" s="204"/>
      <c r="AN68" s="204"/>
      <c r="AO68" s="204"/>
      <c r="AP68" s="204"/>
      <c r="AQ68" s="204"/>
      <c r="AR68" s="204"/>
      <c r="AS68" s="204"/>
      <c r="AT68" s="199">
        <v>196000</v>
      </c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>
        <v>158800</v>
      </c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200">
        <f>AT68-BK68</f>
        <v>37200</v>
      </c>
      <c r="BX68" s="201"/>
      <c r="BY68" s="201"/>
      <c r="BZ68" s="201"/>
      <c r="CA68" s="201"/>
      <c r="CB68" s="201"/>
      <c r="CC68" s="201"/>
      <c r="CD68" s="201"/>
      <c r="CE68" s="201"/>
      <c r="CF68" s="201"/>
      <c r="CG68" s="202"/>
      <c r="CH68" s="23">
        <f t="shared" si="0"/>
        <v>81.0204081632653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64" t="s">
        <v>231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44"/>
      <c r="AE69" s="258">
        <v>200</v>
      </c>
      <c r="AF69" s="258"/>
      <c r="AG69" s="258"/>
      <c r="AH69" s="258"/>
      <c r="AI69" s="258"/>
      <c r="AJ69" s="258"/>
      <c r="AK69" s="263" t="s">
        <v>217</v>
      </c>
      <c r="AL69" s="263"/>
      <c r="AM69" s="263"/>
      <c r="AN69" s="263"/>
      <c r="AO69" s="263"/>
      <c r="AP69" s="263"/>
      <c r="AQ69" s="263"/>
      <c r="AR69" s="263"/>
      <c r="AS69" s="263"/>
      <c r="AT69" s="218">
        <f>AT70</f>
        <v>133200</v>
      </c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 t="s">
        <v>27</v>
      </c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44">
        <f>AT69</f>
        <v>133200</v>
      </c>
      <c r="BX69" s="245"/>
      <c r="BY69" s="245"/>
      <c r="BZ69" s="245"/>
      <c r="CA69" s="245"/>
      <c r="CB69" s="245"/>
      <c r="CC69" s="245"/>
      <c r="CD69" s="245"/>
      <c r="CE69" s="245"/>
      <c r="CF69" s="245"/>
      <c r="CG69" s="246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64" t="s">
        <v>231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44"/>
      <c r="AE70" s="258">
        <v>200</v>
      </c>
      <c r="AF70" s="258"/>
      <c r="AG70" s="258"/>
      <c r="AH70" s="258"/>
      <c r="AI70" s="258"/>
      <c r="AJ70" s="258"/>
      <c r="AK70" s="263" t="s">
        <v>218</v>
      </c>
      <c r="AL70" s="263"/>
      <c r="AM70" s="263"/>
      <c r="AN70" s="263"/>
      <c r="AO70" s="263"/>
      <c r="AP70" s="263"/>
      <c r="AQ70" s="263"/>
      <c r="AR70" s="263"/>
      <c r="AS70" s="263"/>
      <c r="AT70" s="218">
        <f>AT71</f>
        <v>133200</v>
      </c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 t="str">
        <f>BK71</f>
        <v>-</v>
      </c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44">
        <f>AT70</f>
        <v>133200</v>
      </c>
      <c r="BX70" s="245"/>
      <c r="BY70" s="245"/>
      <c r="BZ70" s="245"/>
      <c r="CA70" s="245"/>
      <c r="CB70" s="245"/>
      <c r="CC70" s="245"/>
      <c r="CD70" s="245"/>
      <c r="CE70" s="245"/>
      <c r="CF70" s="245"/>
      <c r="CG70" s="246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29" t="s">
        <v>232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52"/>
      <c r="AE71" s="258">
        <v>200</v>
      </c>
      <c r="AF71" s="258"/>
      <c r="AG71" s="258"/>
      <c r="AH71" s="258"/>
      <c r="AI71" s="258"/>
      <c r="AJ71" s="258"/>
      <c r="AK71" s="207" t="s">
        <v>233</v>
      </c>
      <c r="AL71" s="207"/>
      <c r="AM71" s="207"/>
      <c r="AN71" s="207"/>
      <c r="AO71" s="207"/>
      <c r="AP71" s="207"/>
      <c r="AQ71" s="207"/>
      <c r="AR71" s="207"/>
      <c r="AS71" s="207"/>
      <c r="AT71" s="215">
        <f>AT73</f>
        <v>133200</v>
      </c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 t="s">
        <v>27</v>
      </c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41">
        <f>AT71</f>
        <v>133200</v>
      </c>
      <c r="BX71" s="242"/>
      <c r="BY71" s="242"/>
      <c r="BZ71" s="242"/>
      <c r="CA71" s="242"/>
      <c r="CB71" s="242"/>
      <c r="CC71" s="242"/>
      <c r="CD71" s="242"/>
      <c r="CE71" s="242"/>
      <c r="CF71" s="242"/>
      <c r="CG71" s="243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29" t="s">
        <v>456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52"/>
      <c r="AE72" s="258">
        <v>200</v>
      </c>
      <c r="AF72" s="258"/>
      <c r="AG72" s="258"/>
      <c r="AH72" s="258"/>
      <c r="AI72" s="258"/>
      <c r="AJ72" s="258"/>
      <c r="AK72" s="207" t="s">
        <v>234</v>
      </c>
      <c r="AL72" s="207"/>
      <c r="AM72" s="207"/>
      <c r="AN72" s="207"/>
      <c r="AO72" s="207"/>
      <c r="AP72" s="207"/>
      <c r="AQ72" s="207"/>
      <c r="AR72" s="207"/>
      <c r="AS72" s="207"/>
      <c r="AT72" s="215">
        <f>AT73</f>
        <v>133200</v>
      </c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 t="s">
        <v>27</v>
      </c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41">
        <f>AT72</f>
        <v>133200</v>
      </c>
      <c r="BX72" s="242"/>
      <c r="BY72" s="242"/>
      <c r="BZ72" s="242"/>
      <c r="CA72" s="242"/>
      <c r="CB72" s="242"/>
      <c r="CC72" s="242"/>
      <c r="CD72" s="242"/>
      <c r="CE72" s="242"/>
      <c r="CF72" s="242"/>
      <c r="CG72" s="243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29" t="s">
        <v>116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52"/>
      <c r="AE73" s="258">
        <v>200</v>
      </c>
      <c r="AF73" s="258"/>
      <c r="AG73" s="258"/>
      <c r="AH73" s="258"/>
      <c r="AI73" s="258"/>
      <c r="AJ73" s="258"/>
      <c r="AK73" s="207" t="s">
        <v>235</v>
      </c>
      <c r="AL73" s="207"/>
      <c r="AM73" s="207"/>
      <c r="AN73" s="207"/>
      <c r="AO73" s="207"/>
      <c r="AP73" s="207"/>
      <c r="AQ73" s="207"/>
      <c r="AR73" s="207"/>
      <c r="AS73" s="207"/>
      <c r="AT73" s="215">
        <v>133200</v>
      </c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41">
        <f>AT73</f>
        <v>133200</v>
      </c>
      <c r="BX73" s="242"/>
      <c r="BY73" s="242"/>
      <c r="BZ73" s="242"/>
      <c r="CA73" s="242"/>
      <c r="CB73" s="242"/>
      <c r="CC73" s="242"/>
      <c r="CD73" s="242"/>
      <c r="CE73" s="242"/>
      <c r="CF73" s="242"/>
      <c r="CG73" s="243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46" t="s">
        <v>155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24"/>
      <c r="AE74" s="206">
        <v>200</v>
      </c>
      <c r="AF74" s="206"/>
      <c r="AG74" s="206"/>
      <c r="AH74" s="206"/>
      <c r="AI74" s="206"/>
      <c r="AJ74" s="206"/>
      <c r="AK74" s="216" t="s">
        <v>204</v>
      </c>
      <c r="AL74" s="216"/>
      <c r="AM74" s="216"/>
      <c r="AN74" s="216"/>
      <c r="AO74" s="216"/>
      <c r="AP74" s="216"/>
      <c r="AQ74" s="216"/>
      <c r="AR74" s="216"/>
      <c r="AS74" s="216"/>
      <c r="AT74" s="217">
        <f>AT75+AT81+AT86</f>
        <v>330200</v>
      </c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>
        <f>BK75+BK81+BK86</f>
        <v>280123.26</v>
      </c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35">
        <f>AT74-BK74</f>
        <v>50076.73999999999</v>
      </c>
      <c r="BX74" s="236"/>
      <c r="BY74" s="236"/>
      <c r="BZ74" s="236"/>
      <c r="CA74" s="236"/>
      <c r="CB74" s="236"/>
      <c r="CC74" s="236"/>
      <c r="CD74" s="236"/>
      <c r="CE74" s="236"/>
      <c r="CF74" s="236"/>
      <c r="CG74" s="237"/>
      <c r="CH74" s="23">
        <f aca="true" t="shared" si="4" ref="CH74:CH128">BK74/AT74*100</f>
        <v>84.83442156268927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46" t="s">
        <v>180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24"/>
      <c r="AE75" s="206">
        <v>200</v>
      </c>
      <c r="AF75" s="206"/>
      <c r="AG75" s="206"/>
      <c r="AH75" s="206"/>
      <c r="AI75" s="206"/>
      <c r="AJ75" s="206"/>
      <c r="AK75" s="216" t="s">
        <v>205</v>
      </c>
      <c r="AL75" s="216"/>
      <c r="AM75" s="216"/>
      <c r="AN75" s="216"/>
      <c r="AO75" s="216"/>
      <c r="AP75" s="216"/>
      <c r="AQ75" s="216"/>
      <c r="AR75" s="216"/>
      <c r="AS75" s="216"/>
      <c r="AT75" s="217">
        <f>AT76</f>
        <v>66800</v>
      </c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>
        <f>BK76</f>
        <v>66747.3</v>
      </c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35">
        <f>AT75-BK75</f>
        <v>52.69999999999709</v>
      </c>
      <c r="BX75" s="236"/>
      <c r="BY75" s="236"/>
      <c r="BZ75" s="236"/>
      <c r="CA75" s="236"/>
      <c r="CB75" s="236"/>
      <c r="CC75" s="236"/>
      <c r="CD75" s="236"/>
      <c r="CE75" s="236"/>
      <c r="CF75" s="236"/>
      <c r="CG75" s="237"/>
      <c r="CH75" s="23">
        <f t="shared" si="4"/>
        <v>99.92110778443114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24" t="s">
        <v>456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25"/>
      <c r="AE76" s="206">
        <v>200</v>
      </c>
      <c r="AF76" s="206"/>
      <c r="AG76" s="206"/>
      <c r="AH76" s="206"/>
      <c r="AI76" s="206"/>
      <c r="AJ76" s="206"/>
      <c r="AK76" s="204" t="s">
        <v>457</v>
      </c>
      <c r="AL76" s="204"/>
      <c r="AM76" s="204"/>
      <c r="AN76" s="204"/>
      <c r="AO76" s="204"/>
      <c r="AP76" s="204"/>
      <c r="AQ76" s="204"/>
      <c r="AR76" s="204"/>
      <c r="AS76" s="204"/>
      <c r="AT76" s="199">
        <f>AT77+AT79+AT80</f>
        <v>66800</v>
      </c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>
        <f>BK77+BK79+BK80</f>
        <v>66747.3</v>
      </c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200">
        <f>AT76-BK76</f>
        <v>52.69999999999709</v>
      </c>
      <c r="BX76" s="201"/>
      <c r="BY76" s="201"/>
      <c r="BZ76" s="201"/>
      <c r="CA76" s="201"/>
      <c r="CB76" s="201"/>
      <c r="CC76" s="201"/>
      <c r="CD76" s="201"/>
      <c r="CE76" s="201"/>
      <c r="CF76" s="201"/>
      <c r="CG76" s="202"/>
      <c r="CH76" s="23">
        <f t="shared" si="4"/>
        <v>99.92110778443114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96" customFormat="1" ht="30.75" customHeight="1">
      <c r="A77" s="124" t="s">
        <v>172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94"/>
      <c r="AE77" s="211">
        <v>200</v>
      </c>
      <c r="AF77" s="211"/>
      <c r="AG77" s="211"/>
      <c r="AH77" s="211"/>
      <c r="AI77" s="211"/>
      <c r="AJ77" s="211"/>
      <c r="AK77" s="213" t="s">
        <v>291</v>
      </c>
      <c r="AL77" s="213"/>
      <c r="AM77" s="213"/>
      <c r="AN77" s="213"/>
      <c r="AO77" s="213"/>
      <c r="AP77" s="213"/>
      <c r="AQ77" s="213"/>
      <c r="AR77" s="213"/>
      <c r="AS77" s="213"/>
      <c r="AT77" s="214">
        <f>AT78</f>
        <v>25400</v>
      </c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>
        <f>BK78</f>
        <v>25400</v>
      </c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47" t="s">
        <v>27</v>
      </c>
      <c r="BX77" s="248"/>
      <c r="BY77" s="248"/>
      <c r="BZ77" s="248"/>
      <c r="CA77" s="248"/>
      <c r="CB77" s="248"/>
      <c r="CC77" s="248"/>
      <c r="CD77" s="248"/>
      <c r="CE77" s="248"/>
      <c r="CF77" s="248"/>
      <c r="CG77" s="249"/>
      <c r="CH77" s="95">
        <f>BK77/AT77*100</f>
        <v>100</v>
      </c>
      <c r="CJ77" s="97"/>
      <c r="CK77" s="97"/>
      <c r="CL77" s="97"/>
      <c r="CM77" s="98"/>
      <c r="CN77" s="98"/>
      <c r="CO77" s="98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</row>
    <row r="78" spans="1:129" s="96" customFormat="1" ht="30.75" customHeight="1">
      <c r="A78" s="212" t="s">
        <v>281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94"/>
      <c r="AE78" s="211">
        <v>200</v>
      </c>
      <c r="AF78" s="211"/>
      <c r="AG78" s="211"/>
      <c r="AH78" s="211"/>
      <c r="AI78" s="211"/>
      <c r="AJ78" s="211"/>
      <c r="AK78" s="213" t="s">
        <v>290</v>
      </c>
      <c r="AL78" s="213"/>
      <c r="AM78" s="213"/>
      <c r="AN78" s="213"/>
      <c r="AO78" s="213"/>
      <c r="AP78" s="213"/>
      <c r="AQ78" s="213"/>
      <c r="AR78" s="213"/>
      <c r="AS78" s="213"/>
      <c r="AT78" s="214">
        <v>25400</v>
      </c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>
        <v>25400</v>
      </c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47" t="s">
        <v>27</v>
      </c>
      <c r="BX78" s="248"/>
      <c r="BY78" s="248"/>
      <c r="BZ78" s="248"/>
      <c r="CA78" s="248"/>
      <c r="CB78" s="248"/>
      <c r="CC78" s="248"/>
      <c r="CD78" s="248"/>
      <c r="CE78" s="248"/>
      <c r="CF78" s="248"/>
      <c r="CG78" s="249"/>
      <c r="CH78" s="95">
        <f>BK78/AT78*100</f>
        <v>100</v>
      </c>
      <c r="CJ78" s="97"/>
      <c r="CK78" s="97"/>
      <c r="CL78" s="97"/>
      <c r="CM78" s="98"/>
      <c r="CN78" s="98"/>
      <c r="CO78" s="98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</row>
    <row r="79" spans="1:129" s="96" customFormat="1" ht="30.75" customHeight="1">
      <c r="A79" s="212" t="s">
        <v>116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94"/>
      <c r="AE79" s="211">
        <v>200</v>
      </c>
      <c r="AF79" s="211"/>
      <c r="AG79" s="211"/>
      <c r="AH79" s="211"/>
      <c r="AI79" s="211"/>
      <c r="AJ79" s="211"/>
      <c r="AK79" s="213" t="s">
        <v>458</v>
      </c>
      <c r="AL79" s="213"/>
      <c r="AM79" s="213"/>
      <c r="AN79" s="213"/>
      <c r="AO79" s="213"/>
      <c r="AP79" s="213"/>
      <c r="AQ79" s="213"/>
      <c r="AR79" s="213"/>
      <c r="AS79" s="213"/>
      <c r="AT79" s="214">
        <v>39900</v>
      </c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>
        <v>39847.3</v>
      </c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47">
        <f>AT79-BK79</f>
        <v>52.69999999999709</v>
      </c>
      <c r="BX79" s="248"/>
      <c r="BY79" s="248"/>
      <c r="BZ79" s="248"/>
      <c r="CA79" s="248"/>
      <c r="CB79" s="248"/>
      <c r="CC79" s="248"/>
      <c r="CD79" s="248"/>
      <c r="CE79" s="248"/>
      <c r="CF79" s="248"/>
      <c r="CG79" s="249"/>
      <c r="CH79" s="95">
        <f t="shared" si="4"/>
        <v>99.86791979949875</v>
      </c>
      <c r="CJ79" s="97"/>
      <c r="CK79" s="97"/>
      <c r="CL79" s="97"/>
      <c r="CM79" s="98"/>
      <c r="CN79" s="98"/>
      <c r="CO79" s="98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</row>
    <row r="80" spans="1:129" s="20" customFormat="1" ht="33.75" customHeight="1">
      <c r="A80" s="231" t="s">
        <v>117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3"/>
      <c r="AD80" s="25"/>
      <c r="AE80" s="206">
        <v>200</v>
      </c>
      <c r="AF80" s="206"/>
      <c r="AG80" s="206"/>
      <c r="AH80" s="206"/>
      <c r="AI80" s="206"/>
      <c r="AJ80" s="206"/>
      <c r="AK80" s="204" t="s">
        <v>554</v>
      </c>
      <c r="AL80" s="204"/>
      <c r="AM80" s="204"/>
      <c r="AN80" s="204"/>
      <c r="AO80" s="204"/>
      <c r="AP80" s="204"/>
      <c r="AQ80" s="204"/>
      <c r="AR80" s="204"/>
      <c r="AS80" s="204"/>
      <c r="AT80" s="199">
        <v>1500</v>
      </c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>
        <v>1500</v>
      </c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200" t="s">
        <v>27</v>
      </c>
      <c r="BX80" s="201"/>
      <c r="BY80" s="201"/>
      <c r="BZ80" s="201"/>
      <c r="CA80" s="201"/>
      <c r="CB80" s="201"/>
      <c r="CC80" s="201"/>
      <c r="CD80" s="201"/>
      <c r="CE80" s="201"/>
      <c r="CF80" s="201"/>
      <c r="CG80" s="202"/>
      <c r="CH80" s="23">
        <f t="shared" si="4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46" t="s">
        <v>163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24"/>
      <c r="AE81" s="206">
        <v>200</v>
      </c>
      <c r="AF81" s="206"/>
      <c r="AG81" s="206"/>
      <c r="AH81" s="206"/>
      <c r="AI81" s="206"/>
      <c r="AJ81" s="206"/>
      <c r="AK81" s="216" t="s">
        <v>208</v>
      </c>
      <c r="AL81" s="216"/>
      <c r="AM81" s="216"/>
      <c r="AN81" s="216"/>
      <c r="AO81" s="216"/>
      <c r="AP81" s="216"/>
      <c r="AQ81" s="216"/>
      <c r="AR81" s="216"/>
      <c r="AS81" s="216"/>
      <c r="AT81" s="217">
        <f>AT82</f>
        <v>200000</v>
      </c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>
        <f>BK82</f>
        <v>154555.96</v>
      </c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35">
        <f>AT81-BK81</f>
        <v>45444.04000000001</v>
      </c>
      <c r="BX81" s="236"/>
      <c r="BY81" s="236"/>
      <c r="BZ81" s="236"/>
      <c r="CA81" s="236"/>
      <c r="CB81" s="236"/>
      <c r="CC81" s="236"/>
      <c r="CD81" s="236"/>
      <c r="CE81" s="236"/>
      <c r="CF81" s="236"/>
      <c r="CG81" s="237"/>
      <c r="CH81" s="23">
        <f t="shared" si="4"/>
        <v>77.27797999999999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24" t="s">
        <v>118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25"/>
      <c r="AE82" s="206">
        <v>200</v>
      </c>
      <c r="AF82" s="206"/>
      <c r="AG82" s="206"/>
      <c r="AH82" s="206"/>
      <c r="AI82" s="206"/>
      <c r="AJ82" s="206"/>
      <c r="AK82" s="204" t="s">
        <v>209</v>
      </c>
      <c r="AL82" s="204"/>
      <c r="AM82" s="204"/>
      <c r="AN82" s="204"/>
      <c r="AO82" s="204"/>
      <c r="AP82" s="204"/>
      <c r="AQ82" s="204"/>
      <c r="AR82" s="204"/>
      <c r="AS82" s="204"/>
      <c r="AT82" s="199">
        <f>AT83</f>
        <v>200000</v>
      </c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>
        <f>BK83</f>
        <v>154555.96</v>
      </c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200">
        <f>AT82-BK82</f>
        <v>45444.04000000001</v>
      </c>
      <c r="BX82" s="201"/>
      <c r="BY82" s="201"/>
      <c r="BZ82" s="201"/>
      <c r="CA82" s="201"/>
      <c r="CB82" s="201"/>
      <c r="CC82" s="201"/>
      <c r="CD82" s="201"/>
      <c r="CE82" s="201"/>
      <c r="CF82" s="201"/>
      <c r="CG82" s="202"/>
      <c r="CH82" s="23">
        <f t="shared" si="4"/>
        <v>77.27797999999999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24" t="s">
        <v>441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25"/>
      <c r="AE83" s="206">
        <v>200</v>
      </c>
      <c r="AF83" s="206"/>
      <c r="AG83" s="206"/>
      <c r="AH83" s="206"/>
      <c r="AI83" s="206"/>
      <c r="AJ83" s="206"/>
      <c r="AK83" s="204" t="s">
        <v>459</v>
      </c>
      <c r="AL83" s="204"/>
      <c r="AM83" s="204"/>
      <c r="AN83" s="204"/>
      <c r="AO83" s="204"/>
      <c r="AP83" s="204"/>
      <c r="AQ83" s="204"/>
      <c r="AR83" s="204"/>
      <c r="AS83" s="204"/>
      <c r="AT83" s="199">
        <f>AT84</f>
        <v>200000</v>
      </c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>
        <f>BK84</f>
        <v>154555.96</v>
      </c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200">
        <f>AT83-BK83</f>
        <v>45444.04000000001</v>
      </c>
      <c r="BX83" s="201"/>
      <c r="BY83" s="201"/>
      <c r="BZ83" s="201"/>
      <c r="CA83" s="201"/>
      <c r="CB83" s="201"/>
      <c r="CC83" s="201"/>
      <c r="CD83" s="201"/>
      <c r="CE83" s="201"/>
      <c r="CF83" s="201"/>
      <c r="CG83" s="202"/>
      <c r="CH83" s="23">
        <f t="shared" si="4"/>
        <v>77.27797999999999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25" t="s">
        <v>157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25"/>
      <c r="AE84" s="206">
        <v>200</v>
      </c>
      <c r="AF84" s="206"/>
      <c r="AG84" s="206"/>
      <c r="AH84" s="206"/>
      <c r="AI84" s="206"/>
      <c r="AJ84" s="206"/>
      <c r="AK84" s="204" t="s">
        <v>460</v>
      </c>
      <c r="AL84" s="204"/>
      <c r="AM84" s="204"/>
      <c r="AN84" s="204"/>
      <c r="AO84" s="204"/>
      <c r="AP84" s="204"/>
      <c r="AQ84" s="204"/>
      <c r="AR84" s="204"/>
      <c r="AS84" s="204"/>
      <c r="AT84" s="199">
        <f>AT85</f>
        <v>200000</v>
      </c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>
        <f>BK85</f>
        <v>154555.96</v>
      </c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200">
        <f>AT84-BK84</f>
        <v>45444.04000000001</v>
      </c>
      <c r="BX84" s="201"/>
      <c r="BY84" s="201"/>
      <c r="BZ84" s="201"/>
      <c r="CA84" s="201"/>
      <c r="CB84" s="201"/>
      <c r="CC84" s="201"/>
      <c r="CD84" s="201"/>
      <c r="CE84" s="201"/>
      <c r="CF84" s="201"/>
      <c r="CG84" s="202"/>
      <c r="CH84" s="23">
        <f t="shared" si="4"/>
        <v>77.27797999999999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24" t="s">
        <v>115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25"/>
      <c r="AE85" s="206">
        <v>200</v>
      </c>
      <c r="AF85" s="206"/>
      <c r="AG85" s="206"/>
      <c r="AH85" s="206"/>
      <c r="AI85" s="206"/>
      <c r="AJ85" s="206"/>
      <c r="AK85" s="204" t="s">
        <v>461</v>
      </c>
      <c r="AL85" s="204"/>
      <c r="AM85" s="204"/>
      <c r="AN85" s="204"/>
      <c r="AO85" s="204"/>
      <c r="AP85" s="204"/>
      <c r="AQ85" s="204"/>
      <c r="AR85" s="204"/>
      <c r="AS85" s="204"/>
      <c r="AT85" s="199">
        <v>200000</v>
      </c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>
        <v>154555.96</v>
      </c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200">
        <f>AT85-BK85</f>
        <v>45444.04000000001</v>
      </c>
      <c r="BX85" s="201"/>
      <c r="BY85" s="201"/>
      <c r="BZ85" s="201"/>
      <c r="CA85" s="201"/>
      <c r="CB85" s="201"/>
      <c r="CC85" s="201"/>
      <c r="CD85" s="201"/>
      <c r="CE85" s="201"/>
      <c r="CF85" s="201"/>
      <c r="CG85" s="202"/>
      <c r="CH85" s="23">
        <f t="shared" si="4"/>
        <v>77.27797999999999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46" t="s">
        <v>206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24"/>
      <c r="AE86" s="206">
        <v>200</v>
      </c>
      <c r="AF86" s="206"/>
      <c r="AG86" s="206"/>
      <c r="AH86" s="206"/>
      <c r="AI86" s="206"/>
      <c r="AJ86" s="206"/>
      <c r="AK86" s="216" t="s">
        <v>210</v>
      </c>
      <c r="AL86" s="216"/>
      <c r="AM86" s="216"/>
      <c r="AN86" s="216"/>
      <c r="AO86" s="216"/>
      <c r="AP86" s="216"/>
      <c r="AQ86" s="216"/>
      <c r="AR86" s="216"/>
      <c r="AS86" s="216"/>
      <c r="AT86" s="217">
        <f>AT87</f>
        <v>63400</v>
      </c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>
        <f>BK87</f>
        <v>58820</v>
      </c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35">
        <f>AT86-BK86</f>
        <v>4580</v>
      </c>
      <c r="BX86" s="236"/>
      <c r="BY86" s="236"/>
      <c r="BZ86" s="236"/>
      <c r="CA86" s="236"/>
      <c r="CB86" s="236"/>
      <c r="CC86" s="236"/>
      <c r="CD86" s="236"/>
      <c r="CE86" s="236"/>
      <c r="CF86" s="236"/>
      <c r="CG86" s="237"/>
      <c r="CH86" s="23">
        <f t="shared" si="4"/>
        <v>92.77602523659306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24" t="s">
        <v>207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25"/>
      <c r="AE87" s="206">
        <v>200</v>
      </c>
      <c r="AF87" s="206"/>
      <c r="AG87" s="206"/>
      <c r="AH87" s="206"/>
      <c r="AI87" s="206"/>
      <c r="AJ87" s="206"/>
      <c r="AK87" s="204" t="s">
        <v>211</v>
      </c>
      <c r="AL87" s="204"/>
      <c r="AM87" s="204"/>
      <c r="AN87" s="204"/>
      <c r="AO87" s="204"/>
      <c r="AP87" s="204"/>
      <c r="AQ87" s="204"/>
      <c r="AR87" s="204"/>
      <c r="AS87" s="204"/>
      <c r="AT87" s="199">
        <f>AT88</f>
        <v>63400</v>
      </c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>
        <f>BK88</f>
        <v>58820</v>
      </c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200">
        <f>AT87-BK87</f>
        <v>4580</v>
      </c>
      <c r="BX87" s="201"/>
      <c r="BY87" s="201"/>
      <c r="BZ87" s="201"/>
      <c r="CA87" s="201"/>
      <c r="CB87" s="201"/>
      <c r="CC87" s="201"/>
      <c r="CD87" s="201"/>
      <c r="CE87" s="201"/>
      <c r="CF87" s="201"/>
      <c r="CG87" s="202"/>
      <c r="CH87" s="23">
        <f t="shared" si="4"/>
        <v>92.77602523659306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24" t="s">
        <v>213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25"/>
      <c r="AE88" s="206">
        <v>200</v>
      </c>
      <c r="AF88" s="206"/>
      <c r="AG88" s="206"/>
      <c r="AH88" s="206"/>
      <c r="AI88" s="206"/>
      <c r="AJ88" s="206"/>
      <c r="AK88" s="204" t="s">
        <v>212</v>
      </c>
      <c r="AL88" s="204"/>
      <c r="AM88" s="204"/>
      <c r="AN88" s="204"/>
      <c r="AO88" s="204"/>
      <c r="AP88" s="204"/>
      <c r="AQ88" s="204"/>
      <c r="AR88" s="204"/>
      <c r="AS88" s="204"/>
      <c r="AT88" s="199">
        <f>AT89</f>
        <v>63400</v>
      </c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>
        <f>BK89</f>
        <v>58820</v>
      </c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200">
        <f>AT88-BK88</f>
        <v>4580</v>
      </c>
      <c r="BX88" s="201"/>
      <c r="BY88" s="201"/>
      <c r="BZ88" s="201"/>
      <c r="CA88" s="201"/>
      <c r="CB88" s="201"/>
      <c r="CC88" s="201"/>
      <c r="CD88" s="201"/>
      <c r="CE88" s="201"/>
      <c r="CF88" s="201"/>
      <c r="CG88" s="202"/>
      <c r="CH88" s="23">
        <f t="shared" si="4"/>
        <v>92.77602523659306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24" t="s">
        <v>441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25"/>
      <c r="AE89" s="206">
        <v>200</v>
      </c>
      <c r="AF89" s="206"/>
      <c r="AG89" s="206"/>
      <c r="AH89" s="206"/>
      <c r="AI89" s="206"/>
      <c r="AJ89" s="206"/>
      <c r="AK89" s="204" t="s">
        <v>462</v>
      </c>
      <c r="AL89" s="204"/>
      <c r="AM89" s="204"/>
      <c r="AN89" s="204"/>
      <c r="AO89" s="204"/>
      <c r="AP89" s="204"/>
      <c r="AQ89" s="204"/>
      <c r="AR89" s="204"/>
      <c r="AS89" s="204"/>
      <c r="AT89" s="199">
        <f>AT90+AT92</f>
        <v>63400</v>
      </c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>
        <f>BK90+BK92</f>
        <v>58820</v>
      </c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200">
        <f>AT89-BK89</f>
        <v>4580</v>
      </c>
      <c r="BX89" s="201"/>
      <c r="BY89" s="201"/>
      <c r="BZ89" s="201"/>
      <c r="CA89" s="201"/>
      <c r="CB89" s="201"/>
      <c r="CC89" s="201"/>
      <c r="CD89" s="201"/>
      <c r="CE89" s="201"/>
      <c r="CF89" s="201"/>
      <c r="CG89" s="202"/>
      <c r="CH89" s="23">
        <f t="shared" si="4"/>
        <v>92.77602523659306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25" t="s">
        <v>157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25"/>
      <c r="AE90" s="206">
        <v>200</v>
      </c>
      <c r="AF90" s="206"/>
      <c r="AG90" s="206"/>
      <c r="AH90" s="206"/>
      <c r="AI90" s="206"/>
      <c r="AJ90" s="206"/>
      <c r="AK90" s="204" t="s">
        <v>463</v>
      </c>
      <c r="AL90" s="204"/>
      <c r="AM90" s="204"/>
      <c r="AN90" s="204"/>
      <c r="AO90" s="204"/>
      <c r="AP90" s="204"/>
      <c r="AQ90" s="204"/>
      <c r="AR90" s="204"/>
      <c r="AS90" s="204"/>
      <c r="AT90" s="199">
        <f>AT91</f>
        <v>37500</v>
      </c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>
        <f>BK91</f>
        <v>32970</v>
      </c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200">
        <f>AT90-BK90</f>
        <v>4530</v>
      </c>
      <c r="BX90" s="201"/>
      <c r="BY90" s="201"/>
      <c r="BZ90" s="201"/>
      <c r="CA90" s="201"/>
      <c r="CB90" s="201"/>
      <c r="CC90" s="201"/>
      <c r="CD90" s="201"/>
      <c r="CE90" s="201"/>
      <c r="CF90" s="201"/>
      <c r="CG90" s="202"/>
      <c r="CH90" s="23">
        <f t="shared" si="4"/>
        <v>87.92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24" t="s">
        <v>115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25"/>
      <c r="AE91" s="206">
        <v>200</v>
      </c>
      <c r="AF91" s="206"/>
      <c r="AG91" s="206"/>
      <c r="AH91" s="206"/>
      <c r="AI91" s="206"/>
      <c r="AJ91" s="206"/>
      <c r="AK91" s="204" t="s">
        <v>464</v>
      </c>
      <c r="AL91" s="204"/>
      <c r="AM91" s="204"/>
      <c r="AN91" s="204"/>
      <c r="AO91" s="204"/>
      <c r="AP91" s="204"/>
      <c r="AQ91" s="204"/>
      <c r="AR91" s="204"/>
      <c r="AS91" s="204"/>
      <c r="AT91" s="199">
        <v>37500</v>
      </c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>
        <v>32970</v>
      </c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200">
        <f>AT91-BK91</f>
        <v>4530</v>
      </c>
      <c r="BX91" s="201"/>
      <c r="BY91" s="201"/>
      <c r="BZ91" s="201"/>
      <c r="CA91" s="201"/>
      <c r="CB91" s="201"/>
      <c r="CC91" s="201"/>
      <c r="CD91" s="201"/>
      <c r="CE91" s="201"/>
      <c r="CF91" s="201"/>
      <c r="CG91" s="202"/>
      <c r="CH91" s="23">
        <f t="shared" si="4"/>
        <v>87.92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31" t="s">
        <v>117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3"/>
      <c r="AD92" s="25"/>
      <c r="AE92" s="206">
        <v>200</v>
      </c>
      <c r="AF92" s="206"/>
      <c r="AG92" s="206"/>
      <c r="AH92" s="206"/>
      <c r="AI92" s="206"/>
      <c r="AJ92" s="206"/>
      <c r="AK92" s="204" t="s">
        <v>304</v>
      </c>
      <c r="AL92" s="204"/>
      <c r="AM92" s="204"/>
      <c r="AN92" s="204"/>
      <c r="AO92" s="204"/>
      <c r="AP92" s="204"/>
      <c r="AQ92" s="204"/>
      <c r="AR92" s="204"/>
      <c r="AS92" s="204"/>
      <c r="AT92" s="199">
        <v>25900</v>
      </c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>
        <v>25850</v>
      </c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200">
        <f>AT92-BK92</f>
        <v>50</v>
      </c>
      <c r="BX92" s="201"/>
      <c r="BY92" s="201"/>
      <c r="BZ92" s="201"/>
      <c r="CA92" s="201"/>
      <c r="CB92" s="201"/>
      <c r="CC92" s="201"/>
      <c r="CD92" s="201"/>
      <c r="CE92" s="201"/>
      <c r="CF92" s="201"/>
      <c r="CG92" s="202"/>
      <c r="CH92" s="23">
        <f>BK92/AT92*100</f>
        <v>99.8069498069498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25" t="s">
        <v>385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59"/>
      <c r="AE93" s="273">
        <v>200</v>
      </c>
      <c r="AF93" s="273"/>
      <c r="AG93" s="273"/>
      <c r="AH93" s="273"/>
      <c r="AI93" s="273"/>
      <c r="AJ93" s="273"/>
      <c r="AK93" s="113" t="s">
        <v>384</v>
      </c>
      <c r="AL93" s="113"/>
      <c r="AM93" s="113"/>
      <c r="AN93" s="113"/>
      <c r="AO93" s="113"/>
      <c r="AP93" s="113"/>
      <c r="AQ93" s="113"/>
      <c r="AR93" s="113"/>
      <c r="AS93" s="113"/>
      <c r="AT93" s="111">
        <f>AT94</f>
        <v>447900</v>
      </c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>
        <f>BK94</f>
        <v>292857.52</v>
      </c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235">
        <f>AT93-BK93</f>
        <v>155042.47999999998</v>
      </c>
      <c r="BX93" s="236"/>
      <c r="BY93" s="236"/>
      <c r="BZ93" s="236"/>
      <c r="CA93" s="236"/>
      <c r="CB93" s="236"/>
      <c r="CC93" s="236"/>
      <c r="CD93" s="236"/>
      <c r="CE93" s="236"/>
      <c r="CF93" s="236"/>
      <c r="CG93" s="237"/>
      <c r="CH93" s="23">
        <f t="shared" si="4"/>
        <v>65.38457691448984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24" t="s">
        <v>374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59"/>
      <c r="AE94" s="256">
        <v>200</v>
      </c>
      <c r="AF94" s="256"/>
      <c r="AG94" s="256"/>
      <c r="AH94" s="256"/>
      <c r="AI94" s="256"/>
      <c r="AJ94" s="256"/>
      <c r="AK94" s="116" t="s">
        <v>375</v>
      </c>
      <c r="AL94" s="116"/>
      <c r="AM94" s="116"/>
      <c r="AN94" s="116"/>
      <c r="AO94" s="116"/>
      <c r="AP94" s="116"/>
      <c r="AQ94" s="116"/>
      <c r="AR94" s="116"/>
      <c r="AS94" s="116"/>
      <c r="AT94" s="117">
        <f>AT95</f>
        <v>447900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>
        <f>BK95</f>
        <v>292857.52</v>
      </c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200">
        <f>AT94-BK94</f>
        <v>155042.47999999998</v>
      </c>
      <c r="BX94" s="201"/>
      <c r="BY94" s="201"/>
      <c r="BZ94" s="201"/>
      <c r="CA94" s="201"/>
      <c r="CB94" s="201"/>
      <c r="CC94" s="201"/>
      <c r="CD94" s="201"/>
      <c r="CE94" s="201"/>
      <c r="CF94" s="201"/>
      <c r="CG94" s="202"/>
      <c r="CH94" s="23">
        <f t="shared" si="4"/>
        <v>65.38457691448984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224" t="s">
        <v>119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59"/>
      <c r="AE95" s="256">
        <v>200</v>
      </c>
      <c r="AF95" s="256"/>
      <c r="AG95" s="256"/>
      <c r="AH95" s="256"/>
      <c r="AI95" s="256"/>
      <c r="AJ95" s="256"/>
      <c r="AK95" s="116" t="s">
        <v>120</v>
      </c>
      <c r="AL95" s="116"/>
      <c r="AM95" s="116"/>
      <c r="AN95" s="116"/>
      <c r="AO95" s="116"/>
      <c r="AP95" s="116"/>
      <c r="AQ95" s="116"/>
      <c r="AR95" s="116"/>
      <c r="AS95" s="116"/>
      <c r="AT95" s="117">
        <f>AT96+AT100</f>
        <v>447900</v>
      </c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>
        <f>BK96+BK100</f>
        <v>292857.52</v>
      </c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200">
        <f aca="true" t="shared" si="5" ref="BW95:BW102">AT95-BK95</f>
        <v>155042.47999999998</v>
      </c>
      <c r="BX95" s="201"/>
      <c r="BY95" s="201"/>
      <c r="BZ95" s="201"/>
      <c r="CA95" s="201"/>
      <c r="CB95" s="201"/>
      <c r="CC95" s="201"/>
      <c r="CD95" s="201"/>
      <c r="CE95" s="201"/>
      <c r="CF95" s="201"/>
      <c r="CG95" s="202"/>
      <c r="CH95" s="23">
        <f t="shared" si="4"/>
        <v>65.38457691448984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24" t="s">
        <v>467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25"/>
      <c r="AE96" s="206">
        <v>200</v>
      </c>
      <c r="AF96" s="206"/>
      <c r="AG96" s="206"/>
      <c r="AH96" s="206"/>
      <c r="AI96" s="206"/>
      <c r="AJ96" s="206"/>
      <c r="AK96" s="204" t="s">
        <v>465</v>
      </c>
      <c r="AL96" s="204"/>
      <c r="AM96" s="204"/>
      <c r="AN96" s="204"/>
      <c r="AO96" s="204"/>
      <c r="AP96" s="204"/>
      <c r="AQ96" s="204"/>
      <c r="AR96" s="204"/>
      <c r="AS96" s="204"/>
      <c r="AT96" s="199">
        <f>AT97</f>
        <v>403100</v>
      </c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>
        <f>BK97</f>
        <v>282245.52</v>
      </c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200">
        <f t="shared" si="5"/>
        <v>120854.47999999998</v>
      </c>
      <c r="BX96" s="201"/>
      <c r="BY96" s="201"/>
      <c r="BZ96" s="201"/>
      <c r="CA96" s="201"/>
      <c r="CB96" s="201"/>
      <c r="CC96" s="201"/>
      <c r="CD96" s="201"/>
      <c r="CE96" s="201"/>
      <c r="CF96" s="201"/>
      <c r="CG96" s="202"/>
      <c r="CH96" s="23">
        <f t="shared" si="4"/>
        <v>70.01873480525924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24" t="s">
        <v>156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25"/>
      <c r="AE97" s="206">
        <v>200</v>
      </c>
      <c r="AF97" s="206"/>
      <c r="AG97" s="206"/>
      <c r="AH97" s="206"/>
      <c r="AI97" s="206"/>
      <c r="AJ97" s="206"/>
      <c r="AK97" s="204" t="s">
        <v>466</v>
      </c>
      <c r="AL97" s="204"/>
      <c r="AM97" s="204"/>
      <c r="AN97" s="204"/>
      <c r="AO97" s="204"/>
      <c r="AP97" s="204"/>
      <c r="AQ97" s="204"/>
      <c r="AR97" s="204"/>
      <c r="AS97" s="204"/>
      <c r="AT97" s="199">
        <f>AT98+AT99</f>
        <v>403100</v>
      </c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>
        <f>BK98+BK99</f>
        <v>282245.52</v>
      </c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200">
        <f t="shared" si="5"/>
        <v>120854.47999999998</v>
      </c>
      <c r="BX97" s="201"/>
      <c r="BY97" s="201"/>
      <c r="BZ97" s="201"/>
      <c r="CA97" s="201"/>
      <c r="CB97" s="201"/>
      <c r="CC97" s="201"/>
      <c r="CD97" s="201"/>
      <c r="CE97" s="201"/>
      <c r="CF97" s="201"/>
      <c r="CG97" s="202"/>
      <c r="CH97" s="23">
        <f t="shared" si="4"/>
        <v>70.01873480525924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24" t="s">
        <v>110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25"/>
      <c r="AE98" s="206">
        <v>200</v>
      </c>
      <c r="AF98" s="206"/>
      <c r="AG98" s="206"/>
      <c r="AH98" s="206"/>
      <c r="AI98" s="206"/>
      <c r="AJ98" s="206"/>
      <c r="AK98" s="204" t="s">
        <v>468</v>
      </c>
      <c r="AL98" s="204"/>
      <c r="AM98" s="204"/>
      <c r="AN98" s="204"/>
      <c r="AO98" s="204"/>
      <c r="AP98" s="204"/>
      <c r="AQ98" s="204"/>
      <c r="AR98" s="204"/>
      <c r="AS98" s="204"/>
      <c r="AT98" s="199">
        <v>309600</v>
      </c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>
        <v>220371.43</v>
      </c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200">
        <f t="shared" si="5"/>
        <v>89228.57</v>
      </c>
      <c r="BX98" s="201"/>
      <c r="BY98" s="201"/>
      <c r="BZ98" s="201"/>
      <c r="CA98" s="201"/>
      <c r="CB98" s="201"/>
      <c r="CC98" s="201"/>
      <c r="CD98" s="201"/>
      <c r="CE98" s="201"/>
      <c r="CF98" s="201"/>
      <c r="CG98" s="202"/>
      <c r="CH98" s="23">
        <f t="shared" si="4"/>
        <v>71.17940245478036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24" t="s">
        <v>107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206">
        <v>200</v>
      </c>
      <c r="AF99" s="206"/>
      <c r="AG99" s="206"/>
      <c r="AH99" s="206"/>
      <c r="AI99" s="206"/>
      <c r="AJ99" s="206"/>
      <c r="AK99" s="204" t="s">
        <v>469</v>
      </c>
      <c r="AL99" s="204"/>
      <c r="AM99" s="204"/>
      <c r="AN99" s="204"/>
      <c r="AO99" s="204"/>
      <c r="AP99" s="204"/>
      <c r="AQ99" s="204"/>
      <c r="AR99" s="204"/>
      <c r="AS99" s="204"/>
      <c r="AT99" s="199">
        <v>93500</v>
      </c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>
        <v>61874.09</v>
      </c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200">
        <f t="shared" si="5"/>
        <v>31625.910000000003</v>
      </c>
      <c r="BX99" s="201"/>
      <c r="BY99" s="201"/>
      <c r="BZ99" s="201"/>
      <c r="CA99" s="201"/>
      <c r="CB99" s="201"/>
      <c r="CC99" s="201"/>
      <c r="CD99" s="201"/>
      <c r="CE99" s="201"/>
      <c r="CF99" s="201"/>
      <c r="CG99" s="202"/>
      <c r="CH99" s="23">
        <f t="shared" si="4"/>
        <v>66.1754973262032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24" t="s">
        <v>441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25"/>
      <c r="AE100" s="206">
        <v>200</v>
      </c>
      <c r="AF100" s="206"/>
      <c r="AG100" s="206"/>
      <c r="AH100" s="206"/>
      <c r="AI100" s="206"/>
      <c r="AJ100" s="206"/>
      <c r="AK100" s="204" t="s">
        <v>471</v>
      </c>
      <c r="AL100" s="204"/>
      <c r="AM100" s="204"/>
      <c r="AN100" s="204"/>
      <c r="AO100" s="204"/>
      <c r="AP100" s="204"/>
      <c r="AQ100" s="204"/>
      <c r="AR100" s="204"/>
      <c r="AS100" s="204"/>
      <c r="AT100" s="199">
        <f>AT101+AT103</f>
        <v>44800</v>
      </c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>
        <f>BK101</f>
        <v>10612</v>
      </c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200">
        <f t="shared" si="5"/>
        <v>34188</v>
      </c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2"/>
      <c r="CH100" s="23">
        <f t="shared" si="4"/>
        <v>23.6875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25" t="s">
        <v>157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25"/>
      <c r="AE101" s="206">
        <v>200</v>
      </c>
      <c r="AF101" s="206"/>
      <c r="AG101" s="206"/>
      <c r="AH101" s="206"/>
      <c r="AI101" s="206"/>
      <c r="AJ101" s="206"/>
      <c r="AK101" s="204" t="s">
        <v>470</v>
      </c>
      <c r="AL101" s="204"/>
      <c r="AM101" s="204"/>
      <c r="AN101" s="204"/>
      <c r="AO101" s="204"/>
      <c r="AP101" s="204"/>
      <c r="AQ101" s="204"/>
      <c r="AR101" s="204"/>
      <c r="AS101" s="204"/>
      <c r="AT101" s="199">
        <f>AT102</f>
        <v>36000</v>
      </c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>
        <f>BK102</f>
        <v>10612</v>
      </c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200">
        <f t="shared" si="5"/>
        <v>25388</v>
      </c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2"/>
      <c r="CH101" s="23">
        <f t="shared" si="4"/>
        <v>29.47777777777778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25" t="s">
        <v>112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25"/>
      <c r="AE102" s="206">
        <v>200</v>
      </c>
      <c r="AF102" s="206"/>
      <c r="AG102" s="206"/>
      <c r="AH102" s="206"/>
      <c r="AI102" s="206"/>
      <c r="AJ102" s="206"/>
      <c r="AK102" s="204" t="s">
        <v>472</v>
      </c>
      <c r="AL102" s="204"/>
      <c r="AM102" s="204"/>
      <c r="AN102" s="204"/>
      <c r="AO102" s="204"/>
      <c r="AP102" s="204"/>
      <c r="AQ102" s="204"/>
      <c r="AR102" s="204"/>
      <c r="AS102" s="204"/>
      <c r="AT102" s="199">
        <v>36000</v>
      </c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>
        <v>10612</v>
      </c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200">
        <f t="shared" si="5"/>
        <v>25388</v>
      </c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2"/>
      <c r="CH102" s="23">
        <f t="shared" si="4"/>
        <v>29.47777777777778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24" t="s">
        <v>117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25"/>
      <c r="AE103" s="206">
        <v>200</v>
      </c>
      <c r="AF103" s="206"/>
      <c r="AG103" s="206"/>
      <c r="AH103" s="206"/>
      <c r="AI103" s="206"/>
      <c r="AJ103" s="206"/>
      <c r="AK103" s="204" t="s">
        <v>473</v>
      </c>
      <c r="AL103" s="204"/>
      <c r="AM103" s="204"/>
      <c r="AN103" s="204"/>
      <c r="AO103" s="204"/>
      <c r="AP103" s="204"/>
      <c r="AQ103" s="204"/>
      <c r="AR103" s="204"/>
      <c r="AS103" s="204"/>
      <c r="AT103" s="199">
        <v>8800</v>
      </c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 t="s">
        <v>27</v>
      </c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200">
        <f>AT103</f>
        <v>8800</v>
      </c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2"/>
      <c r="CH103" s="23" t="e">
        <f t="shared" si="4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46" t="s">
        <v>381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206">
        <v>200</v>
      </c>
      <c r="AF104" s="206"/>
      <c r="AG104" s="206"/>
      <c r="AH104" s="206"/>
      <c r="AI104" s="206"/>
      <c r="AJ104" s="206"/>
      <c r="AK104" s="216" t="s">
        <v>380</v>
      </c>
      <c r="AL104" s="216"/>
      <c r="AM104" s="216"/>
      <c r="AN104" s="216"/>
      <c r="AO104" s="216"/>
      <c r="AP104" s="216"/>
      <c r="AQ104" s="216"/>
      <c r="AR104" s="216"/>
      <c r="AS104" s="216"/>
      <c r="AT104" s="217">
        <f>AT105</f>
        <v>742400</v>
      </c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>
        <f>BK105</f>
        <v>416290.56</v>
      </c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35">
        <f>AT104-BK104</f>
        <v>326109.44</v>
      </c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7"/>
      <c r="CH104" s="23">
        <f t="shared" si="4"/>
        <v>56.073620689655165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46" t="s">
        <v>377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206">
        <v>200</v>
      </c>
      <c r="AF105" s="206"/>
      <c r="AG105" s="206"/>
      <c r="AH105" s="206"/>
      <c r="AI105" s="206"/>
      <c r="AJ105" s="206"/>
      <c r="AK105" s="216" t="s">
        <v>376</v>
      </c>
      <c r="AL105" s="216"/>
      <c r="AM105" s="216"/>
      <c r="AN105" s="216"/>
      <c r="AO105" s="216"/>
      <c r="AP105" s="216"/>
      <c r="AQ105" s="216"/>
      <c r="AR105" s="216"/>
      <c r="AS105" s="216"/>
      <c r="AT105" s="217">
        <f>AT106+AT111</f>
        <v>742400</v>
      </c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>
        <f>BK111+BK106</f>
        <v>416290.56</v>
      </c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35">
        <f>AT105-BK105</f>
        <v>326109.44</v>
      </c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7"/>
      <c r="CH105" s="23">
        <f t="shared" si="4"/>
        <v>56.073620689655165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46" t="s">
        <v>192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24"/>
      <c r="AE106" s="206">
        <v>200</v>
      </c>
      <c r="AF106" s="206"/>
      <c r="AG106" s="206"/>
      <c r="AH106" s="206"/>
      <c r="AI106" s="206"/>
      <c r="AJ106" s="206"/>
      <c r="AK106" s="216" t="s">
        <v>379</v>
      </c>
      <c r="AL106" s="216"/>
      <c r="AM106" s="216"/>
      <c r="AN106" s="216"/>
      <c r="AO106" s="216"/>
      <c r="AP106" s="216"/>
      <c r="AQ106" s="216"/>
      <c r="AR106" s="216"/>
      <c r="AS106" s="216"/>
      <c r="AT106" s="217">
        <f>AT107</f>
        <v>520900</v>
      </c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>
        <f>BK107</f>
        <v>284525</v>
      </c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35">
        <f>AT106-BK106</f>
        <v>236375</v>
      </c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7"/>
      <c r="CH106" s="23">
        <f t="shared" si="4"/>
        <v>54.621808408523705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24" t="s">
        <v>575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25"/>
      <c r="AE107" s="206">
        <v>200</v>
      </c>
      <c r="AF107" s="206"/>
      <c r="AG107" s="206"/>
      <c r="AH107" s="206"/>
      <c r="AI107" s="206"/>
      <c r="AJ107" s="206"/>
      <c r="AK107" s="204" t="s">
        <v>571</v>
      </c>
      <c r="AL107" s="204"/>
      <c r="AM107" s="204"/>
      <c r="AN107" s="204"/>
      <c r="AO107" s="204"/>
      <c r="AP107" s="204"/>
      <c r="AQ107" s="204"/>
      <c r="AR107" s="204"/>
      <c r="AS107" s="204"/>
      <c r="AT107" s="199">
        <f>AT108</f>
        <v>520900</v>
      </c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>
        <f>BK108</f>
        <v>284525</v>
      </c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200">
        <f>AT107-BK107</f>
        <v>236375</v>
      </c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2"/>
      <c r="CH107" s="23">
        <f t="shared" si="4"/>
        <v>54.621808408523705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24" t="s">
        <v>90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25"/>
      <c r="AE108" s="206">
        <v>200</v>
      </c>
      <c r="AF108" s="206"/>
      <c r="AG108" s="206"/>
      <c r="AH108" s="206"/>
      <c r="AI108" s="206"/>
      <c r="AJ108" s="206"/>
      <c r="AK108" s="204" t="s">
        <v>572</v>
      </c>
      <c r="AL108" s="204"/>
      <c r="AM108" s="204"/>
      <c r="AN108" s="204"/>
      <c r="AO108" s="204"/>
      <c r="AP108" s="204"/>
      <c r="AQ108" s="204"/>
      <c r="AR108" s="204"/>
      <c r="AS108" s="204"/>
      <c r="AT108" s="199">
        <f>AT110</f>
        <v>520900</v>
      </c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>
        <f>BK109</f>
        <v>284525</v>
      </c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200">
        <f>AT108-BK108</f>
        <v>236375</v>
      </c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2"/>
      <c r="CH108" s="23">
        <f t="shared" si="4"/>
        <v>54.621808408523705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24" t="s">
        <v>378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25"/>
      <c r="AE109" s="206">
        <v>200</v>
      </c>
      <c r="AF109" s="206"/>
      <c r="AG109" s="206"/>
      <c r="AH109" s="206"/>
      <c r="AI109" s="206"/>
      <c r="AJ109" s="206"/>
      <c r="AK109" s="204" t="s">
        <v>573</v>
      </c>
      <c r="AL109" s="204"/>
      <c r="AM109" s="204"/>
      <c r="AN109" s="204"/>
      <c r="AO109" s="204"/>
      <c r="AP109" s="204"/>
      <c r="AQ109" s="204"/>
      <c r="AR109" s="204"/>
      <c r="AS109" s="204"/>
      <c r="AT109" s="199">
        <f>AT110</f>
        <v>520900</v>
      </c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>
        <f>BK110</f>
        <v>284525</v>
      </c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200">
        <f>AT109-BK109</f>
        <v>236375</v>
      </c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2"/>
      <c r="CH109" s="23">
        <f t="shared" si="4"/>
        <v>54.621808408523705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24" t="s">
        <v>202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25"/>
      <c r="AE110" s="206">
        <v>200</v>
      </c>
      <c r="AF110" s="206"/>
      <c r="AG110" s="206"/>
      <c r="AH110" s="206"/>
      <c r="AI110" s="206"/>
      <c r="AJ110" s="206"/>
      <c r="AK110" s="204" t="s">
        <v>574</v>
      </c>
      <c r="AL110" s="204"/>
      <c r="AM110" s="204"/>
      <c r="AN110" s="204"/>
      <c r="AO110" s="204"/>
      <c r="AP110" s="204"/>
      <c r="AQ110" s="204"/>
      <c r="AR110" s="204"/>
      <c r="AS110" s="204"/>
      <c r="AT110" s="199">
        <v>520900</v>
      </c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>
        <v>284525</v>
      </c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200">
        <f>AT110-BK110</f>
        <v>236375</v>
      </c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2"/>
      <c r="CH110" s="23">
        <f t="shared" si="4"/>
        <v>54.621808408523705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46" t="s">
        <v>197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24"/>
      <c r="AE111" s="206">
        <v>200</v>
      </c>
      <c r="AF111" s="206"/>
      <c r="AG111" s="206"/>
      <c r="AH111" s="206"/>
      <c r="AI111" s="206"/>
      <c r="AJ111" s="206"/>
      <c r="AK111" s="216" t="s">
        <v>474</v>
      </c>
      <c r="AL111" s="216"/>
      <c r="AM111" s="216"/>
      <c r="AN111" s="216"/>
      <c r="AO111" s="216"/>
      <c r="AP111" s="216"/>
      <c r="AQ111" s="216"/>
      <c r="AR111" s="216"/>
      <c r="AS111" s="216"/>
      <c r="AT111" s="217">
        <f>AT112+AT117</f>
        <v>221500</v>
      </c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>
        <f>BK112</f>
        <v>131765.56</v>
      </c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>
        <f>AT111-BK111</f>
        <v>89734.44</v>
      </c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3">
        <f t="shared" si="4"/>
        <v>59.48783747178329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24" t="s">
        <v>592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25"/>
      <c r="AE112" s="206">
        <v>200</v>
      </c>
      <c r="AF112" s="206"/>
      <c r="AG112" s="206"/>
      <c r="AH112" s="206"/>
      <c r="AI112" s="206"/>
      <c r="AJ112" s="206"/>
      <c r="AK112" s="204" t="s">
        <v>591</v>
      </c>
      <c r="AL112" s="204"/>
      <c r="AM112" s="204"/>
      <c r="AN112" s="204"/>
      <c r="AO112" s="204"/>
      <c r="AP112" s="204"/>
      <c r="AQ112" s="204"/>
      <c r="AR112" s="204"/>
      <c r="AS112" s="204"/>
      <c r="AT112" s="199">
        <f>AT113</f>
        <v>200000</v>
      </c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>
        <f>BK113</f>
        <v>131765.56</v>
      </c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>
        <f>AT112-BK112</f>
        <v>68234.44</v>
      </c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23">
        <f t="shared" si="4"/>
        <v>65.88278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24" t="s">
        <v>441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25"/>
      <c r="AE113" s="206">
        <v>200</v>
      </c>
      <c r="AF113" s="206"/>
      <c r="AG113" s="206"/>
      <c r="AH113" s="206"/>
      <c r="AI113" s="206"/>
      <c r="AJ113" s="206"/>
      <c r="AK113" s="204" t="s">
        <v>475</v>
      </c>
      <c r="AL113" s="204"/>
      <c r="AM113" s="204"/>
      <c r="AN113" s="204"/>
      <c r="AO113" s="204"/>
      <c r="AP113" s="204"/>
      <c r="AQ113" s="204"/>
      <c r="AR113" s="204"/>
      <c r="AS113" s="204"/>
      <c r="AT113" s="199">
        <f>AT114+AT116</f>
        <v>200000</v>
      </c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>
        <f>BK114+BK116</f>
        <v>131765.56</v>
      </c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>
        <f>AT113-BK113</f>
        <v>68234.44</v>
      </c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23">
        <f t="shared" si="4"/>
        <v>65.88278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25" t="s">
        <v>157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25"/>
      <c r="AE114" s="206">
        <v>200</v>
      </c>
      <c r="AF114" s="206"/>
      <c r="AG114" s="206"/>
      <c r="AH114" s="206"/>
      <c r="AI114" s="206"/>
      <c r="AJ114" s="206"/>
      <c r="AK114" s="204" t="s">
        <v>476</v>
      </c>
      <c r="AL114" s="204"/>
      <c r="AM114" s="204"/>
      <c r="AN114" s="204"/>
      <c r="AO114" s="204"/>
      <c r="AP114" s="204"/>
      <c r="AQ114" s="204"/>
      <c r="AR114" s="204"/>
      <c r="AS114" s="204"/>
      <c r="AT114" s="199">
        <f>AT115</f>
        <v>141500</v>
      </c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>
        <f>BK115</f>
        <v>73265.56</v>
      </c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>
        <f>AT114-BK114</f>
        <v>68234.44</v>
      </c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23">
        <f t="shared" si="4"/>
        <v>51.77778091872791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24" t="s">
        <v>114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25"/>
      <c r="AE115" s="206">
        <v>200</v>
      </c>
      <c r="AF115" s="206"/>
      <c r="AG115" s="206"/>
      <c r="AH115" s="206"/>
      <c r="AI115" s="206"/>
      <c r="AJ115" s="206"/>
      <c r="AK115" s="204" t="s">
        <v>477</v>
      </c>
      <c r="AL115" s="204"/>
      <c r="AM115" s="204"/>
      <c r="AN115" s="204"/>
      <c r="AO115" s="204"/>
      <c r="AP115" s="204"/>
      <c r="AQ115" s="204"/>
      <c r="AR115" s="204"/>
      <c r="AS115" s="204"/>
      <c r="AT115" s="199">
        <v>141500</v>
      </c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>
        <v>73265.56</v>
      </c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>
        <f>AT115-BK115</f>
        <v>68234.44</v>
      </c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23">
        <f t="shared" si="4"/>
        <v>51.77778091872791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208" t="s">
        <v>267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10"/>
      <c r="AD116" s="25"/>
      <c r="AE116" s="206">
        <v>200</v>
      </c>
      <c r="AF116" s="206"/>
      <c r="AG116" s="206"/>
      <c r="AH116" s="206"/>
      <c r="AI116" s="206"/>
      <c r="AJ116" s="206"/>
      <c r="AK116" s="204" t="s">
        <v>282</v>
      </c>
      <c r="AL116" s="204"/>
      <c r="AM116" s="204"/>
      <c r="AN116" s="204"/>
      <c r="AO116" s="204"/>
      <c r="AP116" s="204"/>
      <c r="AQ116" s="204"/>
      <c r="AR116" s="204"/>
      <c r="AS116" s="204"/>
      <c r="AT116" s="199">
        <v>58500</v>
      </c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>
        <v>58500</v>
      </c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 t="s">
        <v>27</v>
      </c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23">
        <f>BK116/AT116*100</f>
        <v>100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1" customFormat="1" ht="80.25" customHeight="1">
      <c r="A117" s="264" t="s">
        <v>223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44"/>
      <c r="AE117" s="258">
        <v>200</v>
      </c>
      <c r="AF117" s="258"/>
      <c r="AG117" s="258"/>
      <c r="AH117" s="258"/>
      <c r="AI117" s="258"/>
      <c r="AJ117" s="258"/>
      <c r="AK117" s="263" t="s">
        <v>219</v>
      </c>
      <c r="AL117" s="263"/>
      <c r="AM117" s="263"/>
      <c r="AN117" s="263"/>
      <c r="AO117" s="263"/>
      <c r="AP117" s="263"/>
      <c r="AQ117" s="263"/>
      <c r="AR117" s="263"/>
      <c r="AS117" s="263"/>
      <c r="AT117" s="218">
        <f>AT118</f>
        <v>21500</v>
      </c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 t="str">
        <f>BK118</f>
        <v>-</v>
      </c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>
        <f>AT117</f>
        <v>21500</v>
      </c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" t="e">
        <f>BK117/AT117*100</f>
        <v>#VALUE!</v>
      </c>
      <c r="CJ117" s="65"/>
      <c r="CK117" s="65"/>
      <c r="CL117" s="65"/>
      <c r="CM117" s="66"/>
      <c r="CN117" s="66"/>
      <c r="CO117" s="66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</row>
    <row r="118" spans="1:129" s="22" customFormat="1" ht="42.75" customHeight="1">
      <c r="A118" s="229" t="s">
        <v>441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52"/>
      <c r="AE118" s="258">
        <v>200</v>
      </c>
      <c r="AF118" s="258"/>
      <c r="AG118" s="258"/>
      <c r="AH118" s="258"/>
      <c r="AI118" s="258"/>
      <c r="AJ118" s="258"/>
      <c r="AK118" s="207" t="s">
        <v>220</v>
      </c>
      <c r="AL118" s="207"/>
      <c r="AM118" s="207"/>
      <c r="AN118" s="207"/>
      <c r="AO118" s="207"/>
      <c r="AP118" s="207"/>
      <c r="AQ118" s="207"/>
      <c r="AR118" s="207"/>
      <c r="AS118" s="207"/>
      <c r="AT118" s="215">
        <f>AT119</f>
        <v>21500</v>
      </c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 t="str">
        <f>BK119</f>
        <v>-</v>
      </c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>
        <f>AT118</f>
        <v>21500</v>
      </c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" t="e">
        <f>BK118/AT118*100</f>
        <v>#VALUE!</v>
      </c>
      <c r="CJ118" s="68"/>
      <c r="CK118" s="68"/>
      <c r="CL118" s="68"/>
      <c r="CM118" s="69"/>
      <c r="CN118" s="69"/>
      <c r="CO118" s="69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</row>
    <row r="119" spans="1:129" s="22" customFormat="1" ht="37.5" customHeight="1">
      <c r="A119" s="234" t="s">
        <v>157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52"/>
      <c r="AE119" s="258">
        <v>200</v>
      </c>
      <c r="AF119" s="258"/>
      <c r="AG119" s="258"/>
      <c r="AH119" s="258"/>
      <c r="AI119" s="258"/>
      <c r="AJ119" s="258"/>
      <c r="AK119" s="207" t="s">
        <v>221</v>
      </c>
      <c r="AL119" s="207"/>
      <c r="AM119" s="207"/>
      <c r="AN119" s="207"/>
      <c r="AO119" s="207"/>
      <c r="AP119" s="207"/>
      <c r="AQ119" s="207"/>
      <c r="AR119" s="207"/>
      <c r="AS119" s="207"/>
      <c r="AT119" s="215">
        <f>AT120</f>
        <v>21500</v>
      </c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 t="str">
        <f>BK120</f>
        <v>-</v>
      </c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>
        <f>AT119</f>
        <v>21500</v>
      </c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" t="e">
        <f>BK119/AT119*100</f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22.5" customHeight="1">
      <c r="A120" s="229" t="s">
        <v>114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52"/>
      <c r="AE120" s="258">
        <v>200</v>
      </c>
      <c r="AF120" s="258"/>
      <c r="AG120" s="258"/>
      <c r="AH120" s="258"/>
      <c r="AI120" s="258"/>
      <c r="AJ120" s="258"/>
      <c r="AK120" s="207" t="s">
        <v>222</v>
      </c>
      <c r="AL120" s="207"/>
      <c r="AM120" s="207"/>
      <c r="AN120" s="207"/>
      <c r="AO120" s="207"/>
      <c r="AP120" s="207"/>
      <c r="AQ120" s="207"/>
      <c r="AR120" s="207"/>
      <c r="AS120" s="207"/>
      <c r="AT120" s="215">
        <v>21500</v>
      </c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 t="s">
        <v>27</v>
      </c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>
        <f>AT120</f>
        <v>21500</v>
      </c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" t="e">
        <f>BK120/AT120*100</f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0" customFormat="1" ht="24.75" customHeight="1">
      <c r="A121" s="146" t="s">
        <v>383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206">
        <v>200</v>
      </c>
      <c r="AF121" s="206"/>
      <c r="AG121" s="206"/>
      <c r="AH121" s="206"/>
      <c r="AI121" s="206"/>
      <c r="AJ121" s="206"/>
      <c r="AK121" s="216" t="s">
        <v>382</v>
      </c>
      <c r="AL121" s="216"/>
      <c r="AM121" s="216"/>
      <c r="AN121" s="216"/>
      <c r="AO121" s="216"/>
      <c r="AP121" s="216"/>
      <c r="AQ121" s="216"/>
      <c r="AR121" s="216"/>
      <c r="AS121" s="216"/>
      <c r="AT121" s="217">
        <f>AT129+AT122</f>
        <v>7749436.98</v>
      </c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>
        <f>BK129</f>
        <v>5588750</v>
      </c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>
        <f>AT121-BK121</f>
        <v>2160686.9800000004</v>
      </c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3">
        <f t="shared" si="4"/>
        <v>72.11814244600772</v>
      </c>
      <c r="CJ121" s="31"/>
      <c r="CK121" s="31"/>
      <c r="CL121" s="31"/>
      <c r="CM121" s="58"/>
      <c r="CN121" s="58"/>
      <c r="CO121" s="58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</row>
    <row r="122" spans="1:129" s="23" customFormat="1" ht="28.5" customHeight="1">
      <c r="A122" s="146" t="s">
        <v>350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206">
        <v>200</v>
      </c>
      <c r="AF122" s="206"/>
      <c r="AG122" s="206"/>
      <c r="AH122" s="206"/>
      <c r="AI122" s="206"/>
      <c r="AJ122" s="206"/>
      <c r="AK122" s="216" t="s">
        <v>351</v>
      </c>
      <c r="AL122" s="216"/>
      <c r="AM122" s="216"/>
      <c r="AN122" s="216"/>
      <c r="AO122" s="216"/>
      <c r="AP122" s="216"/>
      <c r="AQ122" s="216"/>
      <c r="AR122" s="216"/>
      <c r="AS122" s="216"/>
      <c r="AT122" s="217">
        <f aca="true" t="shared" si="6" ref="AT122:AT127">AT123</f>
        <v>276900</v>
      </c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 t="str">
        <f>BK123</f>
        <v>-</v>
      </c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35">
        <f aca="true" t="shared" si="7" ref="BW122:BW128">AT122</f>
        <v>276900</v>
      </c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7"/>
      <c r="CH122" s="23" t="e">
        <f t="shared" si="4"/>
        <v>#VALUE!</v>
      </c>
      <c r="CJ122" s="55"/>
      <c r="CK122" s="55"/>
      <c r="CL122" s="55"/>
      <c r="CM122" s="56"/>
      <c r="CN122" s="56"/>
      <c r="CO122" s="56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</row>
    <row r="123" spans="1:129" s="20" customFormat="1" ht="28.5" customHeight="1">
      <c r="A123" s="124" t="s">
        <v>151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203">
        <v>200</v>
      </c>
      <c r="AF123" s="203"/>
      <c r="AG123" s="203"/>
      <c r="AH123" s="203"/>
      <c r="AI123" s="203"/>
      <c r="AJ123" s="203"/>
      <c r="AK123" s="204" t="s">
        <v>353</v>
      </c>
      <c r="AL123" s="204"/>
      <c r="AM123" s="204"/>
      <c r="AN123" s="204"/>
      <c r="AO123" s="204"/>
      <c r="AP123" s="204"/>
      <c r="AQ123" s="204"/>
      <c r="AR123" s="204"/>
      <c r="AS123" s="204"/>
      <c r="AT123" s="199">
        <f t="shared" si="6"/>
        <v>276900</v>
      </c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 t="str">
        <f>BK124</f>
        <v>-</v>
      </c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200">
        <f t="shared" si="7"/>
        <v>276900</v>
      </c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2"/>
      <c r="CH123" s="20" t="e">
        <f t="shared" si="4"/>
        <v>#VALUE!</v>
      </c>
      <c r="CJ123" s="31"/>
      <c r="CK123" s="31"/>
      <c r="CL123" s="31"/>
      <c r="CM123" s="58"/>
      <c r="CN123" s="58"/>
      <c r="CO123" s="58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</row>
    <row r="124" spans="1:129" s="20" customFormat="1" ht="57.75" customHeight="1">
      <c r="A124" s="124" t="s">
        <v>352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203">
        <v>200</v>
      </c>
      <c r="AF124" s="203"/>
      <c r="AG124" s="203"/>
      <c r="AH124" s="203"/>
      <c r="AI124" s="203"/>
      <c r="AJ124" s="203"/>
      <c r="AK124" s="204" t="s">
        <v>354</v>
      </c>
      <c r="AL124" s="204"/>
      <c r="AM124" s="204"/>
      <c r="AN124" s="204"/>
      <c r="AO124" s="204"/>
      <c r="AP124" s="204"/>
      <c r="AQ124" s="204"/>
      <c r="AR124" s="204"/>
      <c r="AS124" s="204"/>
      <c r="AT124" s="199">
        <f t="shared" si="6"/>
        <v>276900</v>
      </c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 t="str">
        <f>BK125</f>
        <v>-</v>
      </c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200">
        <f t="shared" si="7"/>
        <v>276900</v>
      </c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2"/>
      <c r="CH124" s="20" t="e">
        <f t="shared" si="4"/>
        <v>#VALUE!</v>
      </c>
      <c r="CJ124" s="31"/>
      <c r="CK124" s="31"/>
      <c r="CL124" s="31"/>
      <c r="CM124" s="58"/>
      <c r="CN124" s="58"/>
      <c r="CO124" s="58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</row>
    <row r="125" spans="1:129" s="20" customFormat="1" ht="58.5" customHeight="1">
      <c r="A125" s="124" t="s">
        <v>355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203">
        <v>200</v>
      </c>
      <c r="AF125" s="203"/>
      <c r="AG125" s="203"/>
      <c r="AH125" s="203"/>
      <c r="AI125" s="203"/>
      <c r="AJ125" s="203"/>
      <c r="AK125" s="204" t="s">
        <v>356</v>
      </c>
      <c r="AL125" s="204"/>
      <c r="AM125" s="204"/>
      <c r="AN125" s="204"/>
      <c r="AO125" s="204"/>
      <c r="AP125" s="204"/>
      <c r="AQ125" s="204"/>
      <c r="AR125" s="204"/>
      <c r="AS125" s="204"/>
      <c r="AT125" s="199">
        <f t="shared" si="6"/>
        <v>276900</v>
      </c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 t="str">
        <f>BK126</f>
        <v>-</v>
      </c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200">
        <f t="shared" si="7"/>
        <v>276900</v>
      </c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2"/>
      <c r="CH125" s="20" t="e">
        <f t="shared" si="4"/>
        <v>#VALUE!</v>
      </c>
      <c r="CJ125" s="31"/>
      <c r="CK125" s="31"/>
      <c r="CL125" s="31"/>
      <c r="CM125" s="58"/>
      <c r="CN125" s="58"/>
      <c r="CO125" s="58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</row>
    <row r="126" spans="1:129" s="20" customFormat="1" ht="68.25" customHeight="1">
      <c r="A126" s="124" t="s">
        <v>371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203">
        <v>200</v>
      </c>
      <c r="AF126" s="203"/>
      <c r="AG126" s="203"/>
      <c r="AH126" s="203"/>
      <c r="AI126" s="203"/>
      <c r="AJ126" s="203"/>
      <c r="AK126" s="204" t="s">
        <v>372</v>
      </c>
      <c r="AL126" s="204"/>
      <c r="AM126" s="204"/>
      <c r="AN126" s="204"/>
      <c r="AO126" s="204"/>
      <c r="AP126" s="204"/>
      <c r="AQ126" s="204"/>
      <c r="AR126" s="204"/>
      <c r="AS126" s="204"/>
      <c r="AT126" s="199">
        <f t="shared" si="6"/>
        <v>276900</v>
      </c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 t="str">
        <f>BK128</f>
        <v>-</v>
      </c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200">
        <f>AT126</f>
        <v>276900</v>
      </c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2"/>
      <c r="CH126" s="20" t="e">
        <f t="shared" si="4"/>
        <v>#VALUE!</v>
      </c>
      <c r="CJ126" s="31"/>
      <c r="CK126" s="31"/>
      <c r="CL126" s="31"/>
      <c r="CM126" s="58"/>
      <c r="CN126" s="58"/>
      <c r="CO126" s="58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</row>
    <row r="127" spans="1:129" s="20" customFormat="1" ht="28.5" customHeight="1">
      <c r="A127" s="124" t="s">
        <v>157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203">
        <v>200</v>
      </c>
      <c r="AF127" s="203"/>
      <c r="AG127" s="203"/>
      <c r="AH127" s="203"/>
      <c r="AI127" s="203"/>
      <c r="AJ127" s="203"/>
      <c r="AK127" s="204" t="s">
        <v>164</v>
      </c>
      <c r="AL127" s="204"/>
      <c r="AM127" s="204"/>
      <c r="AN127" s="204"/>
      <c r="AO127" s="204"/>
      <c r="AP127" s="204"/>
      <c r="AQ127" s="204"/>
      <c r="AR127" s="204"/>
      <c r="AS127" s="204"/>
      <c r="AT127" s="199">
        <f t="shared" si="6"/>
        <v>276900</v>
      </c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 t="s">
        <v>27</v>
      </c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200">
        <f>AT127</f>
        <v>276900</v>
      </c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2"/>
      <c r="CH127" s="20" t="e">
        <f>BK127/AT127*100</f>
        <v>#VALUE!</v>
      </c>
      <c r="CJ127" s="31"/>
      <c r="CK127" s="31"/>
      <c r="CL127" s="31"/>
      <c r="CM127" s="58"/>
      <c r="CN127" s="58"/>
      <c r="CO127" s="58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</row>
    <row r="128" spans="1:129" s="20" customFormat="1" ht="28.5" customHeight="1">
      <c r="A128" s="124" t="s">
        <v>115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203">
        <v>200</v>
      </c>
      <c r="AF128" s="203"/>
      <c r="AG128" s="203"/>
      <c r="AH128" s="203"/>
      <c r="AI128" s="203"/>
      <c r="AJ128" s="203"/>
      <c r="AK128" s="204" t="s">
        <v>373</v>
      </c>
      <c r="AL128" s="204"/>
      <c r="AM128" s="204"/>
      <c r="AN128" s="204"/>
      <c r="AO128" s="204"/>
      <c r="AP128" s="204"/>
      <c r="AQ128" s="204"/>
      <c r="AR128" s="204"/>
      <c r="AS128" s="204"/>
      <c r="AT128" s="199">
        <v>276900</v>
      </c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 t="s">
        <v>27</v>
      </c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200">
        <f t="shared" si="7"/>
        <v>276900</v>
      </c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2"/>
      <c r="CH128" s="20" t="e">
        <f t="shared" si="4"/>
        <v>#VALUE!</v>
      </c>
      <c r="CJ128" s="31"/>
      <c r="CK128" s="31"/>
      <c r="CL128" s="31"/>
      <c r="CM128" s="58"/>
      <c r="CN128" s="58"/>
      <c r="CO128" s="58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</row>
    <row r="129" spans="1:129" s="23" customFormat="1" ht="28.5" customHeight="1">
      <c r="A129" s="146" t="s">
        <v>479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206">
        <v>200</v>
      </c>
      <c r="AF129" s="206"/>
      <c r="AG129" s="206"/>
      <c r="AH129" s="206"/>
      <c r="AI129" s="206"/>
      <c r="AJ129" s="206"/>
      <c r="AK129" s="216" t="s">
        <v>480</v>
      </c>
      <c r="AL129" s="216"/>
      <c r="AM129" s="216"/>
      <c r="AN129" s="216"/>
      <c r="AO129" s="216"/>
      <c r="AP129" s="216"/>
      <c r="AQ129" s="216"/>
      <c r="AR129" s="216"/>
      <c r="AS129" s="216"/>
      <c r="AT129" s="217">
        <f>AT130+AT139</f>
        <v>7472536.98</v>
      </c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>
        <f>BK139+BK130</f>
        <v>5588750</v>
      </c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35">
        <f>AT129-BK129</f>
        <v>1883786.9800000004</v>
      </c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7"/>
      <c r="CH129" s="23">
        <f aca="true" t="shared" si="8" ref="CH129:CH195">BK129/AT129*100</f>
        <v>74.7905298422491</v>
      </c>
      <c r="CJ129" s="55"/>
      <c r="CK129" s="55"/>
      <c r="CL129" s="55"/>
      <c r="CM129" s="56"/>
      <c r="CN129" s="56"/>
      <c r="CO129" s="56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</row>
    <row r="130" spans="1:129" s="23" customFormat="1" ht="28.5" customHeight="1">
      <c r="A130" s="146" t="s">
        <v>151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206">
        <v>200</v>
      </c>
      <c r="AF130" s="206"/>
      <c r="AG130" s="206"/>
      <c r="AH130" s="206"/>
      <c r="AI130" s="206"/>
      <c r="AJ130" s="206"/>
      <c r="AK130" s="216" t="s">
        <v>481</v>
      </c>
      <c r="AL130" s="216"/>
      <c r="AM130" s="216"/>
      <c r="AN130" s="216"/>
      <c r="AO130" s="216"/>
      <c r="AP130" s="216"/>
      <c r="AQ130" s="216"/>
      <c r="AR130" s="216"/>
      <c r="AS130" s="216"/>
      <c r="AT130" s="217">
        <f>AT131</f>
        <v>5989000</v>
      </c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>
        <f>BK131</f>
        <v>4614360</v>
      </c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35">
        <f>AT130-BK130</f>
        <v>1374640</v>
      </c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7"/>
      <c r="CH130" s="23">
        <f t="shared" si="8"/>
        <v>77.04725329771247</v>
      </c>
      <c r="CJ130" s="55"/>
      <c r="CK130" s="55"/>
      <c r="CL130" s="55"/>
      <c r="CM130" s="56"/>
      <c r="CN130" s="56"/>
      <c r="CO130" s="56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</row>
    <row r="131" spans="1:129" s="28" customFormat="1" ht="60" customHeight="1">
      <c r="A131" s="231" t="s">
        <v>483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3"/>
      <c r="AE131" s="203">
        <v>200</v>
      </c>
      <c r="AF131" s="203"/>
      <c r="AG131" s="203"/>
      <c r="AH131" s="203"/>
      <c r="AI131" s="203"/>
      <c r="AJ131" s="203"/>
      <c r="AK131" s="204" t="s">
        <v>482</v>
      </c>
      <c r="AL131" s="204"/>
      <c r="AM131" s="204"/>
      <c r="AN131" s="204"/>
      <c r="AO131" s="204"/>
      <c r="AP131" s="204"/>
      <c r="AQ131" s="204"/>
      <c r="AR131" s="204"/>
      <c r="AS131" s="204"/>
      <c r="AT131" s="199">
        <f>AT132+AT136</f>
        <v>5989000</v>
      </c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>
        <f>BK136+BK132</f>
        <v>4614360</v>
      </c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200">
        <f>AT131-BK131</f>
        <v>1374640</v>
      </c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2"/>
      <c r="CH131" s="23">
        <f t="shared" si="8"/>
        <v>77.04725329771247</v>
      </c>
      <c r="CJ131" s="30"/>
      <c r="CK131" s="30"/>
      <c r="CL131" s="30"/>
      <c r="CM131" s="61"/>
      <c r="CN131" s="61"/>
      <c r="CO131" s="61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</row>
    <row r="132" spans="1:129" s="28" customFormat="1" ht="51.75" customHeight="1">
      <c r="A132" s="229" t="s">
        <v>239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30">
        <v>200</v>
      </c>
      <c r="AF132" s="230"/>
      <c r="AG132" s="230"/>
      <c r="AH132" s="230"/>
      <c r="AI132" s="230"/>
      <c r="AJ132" s="230"/>
      <c r="AK132" s="207" t="s">
        <v>238</v>
      </c>
      <c r="AL132" s="207"/>
      <c r="AM132" s="207"/>
      <c r="AN132" s="207"/>
      <c r="AO132" s="207"/>
      <c r="AP132" s="207"/>
      <c r="AQ132" s="207"/>
      <c r="AR132" s="207"/>
      <c r="AS132" s="207"/>
      <c r="AT132" s="215">
        <f>AT133</f>
        <v>5101000</v>
      </c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>
        <f>BK133</f>
        <v>3726360</v>
      </c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00">
        <f>AT132-BK132</f>
        <v>1374640</v>
      </c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2"/>
      <c r="CH132" s="21">
        <f>BK132/AT132*100</f>
        <v>73.05155851793766</v>
      </c>
      <c r="CJ132" s="30"/>
      <c r="CK132" s="30"/>
      <c r="CL132" s="30"/>
      <c r="CM132" s="61"/>
      <c r="CN132" s="61"/>
      <c r="CO132" s="61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</row>
    <row r="133" spans="1:129" s="28" customFormat="1" ht="35.25" customHeight="1">
      <c r="A133" s="229" t="s">
        <v>387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30">
        <v>200</v>
      </c>
      <c r="AF133" s="230"/>
      <c r="AG133" s="230"/>
      <c r="AH133" s="230"/>
      <c r="AI133" s="230"/>
      <c r="AJ133" s="230"/>
      <c r="AK133" s="207" t="s">
        <v>237</v>
      </c>
      <c r="AL133" s="207"/>
      <c r="AM133" s="207"/>
      <c r="AN133" s="207"/>
      <c r="AO133" s="207"/>
      <c r="AP133" s="207"/>
      <c r="AQ133" s="207"/>
      <c r="AR133" s="207"/>
      <c r="AS133" s="207"/>
      <c r="AT133" s="215">
        <f>AT134+AT135</f>
        <v>5101000</v>
      </c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>
        <f>BK134</f>
        <v>3726360</v>
      </c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00">
        <f>AT133-BK133</f>
        <v>1374640</v>
      </c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2"/>
      <c r="CH133" s="21">
        <f>BK133/AT133*100</f>
        <v>73.05155851793766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35.25" customHeight="1">
      <c r="A134" s="229" t="s">
        <v>114</v>
      </c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30">
        <v>200</v>
      </c>
      <c r="AF134" s="230"/>
      <c r="AG134" s="230"/>
      <c r="AH134" s="230"/>
      <c r="AI134" s="230"/>
      <c r="AJ134" s="230"/>
      <c r="AK134" s="207" t="s">
        <v>236</v>
      </c>
      <c r="AL134" s="207"/>
      <c r="AM134" s="207"/>
      <c r="AN134" s="207"/>
      <c r="AO134" s="207"/>
      <c r="AP134" s="207"/>
      <c r="AQ134" s="207"/>
      <c r="AR134" s="207"/>
      <c r="AS134" s="207"/>
      <c r="AT134" s="215">
        <v>3726500</v>
      </c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>
        <v>3726360</v>
      </c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00">
        <f>AT134-BK134</f>
        <v>140</v>
      </c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2"/>
      <c r="CH134" s="21">
        <f>BK134/AT134*100</f>
        <v>99.9962431235744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35.25" customHeight="1">
      <c r="A135" s="124" t="s">
        <v>115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230">
        <v>200</v>
      </c>
      <c r="AF135" s="230"/>
      <c r="AG135" s="230"/>
      <c r="AH135" s="230"/>
      <c r="AI135" s="230"/>
      <c r="AJ135" s="230"/>
      <c r="AK135" s="207" t="s">
        <v>363</v>
      </c>
      <c r="AL135" s="207"/>
      <c r="AM135" s="207"/>
      <c r="AN135" s="207"/>
      <c r="AO135" s="207"/>
      <c r="AP135" s="207"/>
      <c r="AQ135" s="207"/>
      <c r="AR135" s="207"/>
      <c r="AS135" s="207"/>
      <c r="AT135" s="215">
        <v>1374500</v>
      </c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 t="s">
        <v>27</v>
      </c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00">
        <f>AT135</f>
        <v>1374500</v>
      </c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2"/>
      <c r="CH135" s="21" t="e">
        <f>BK135/AT135*100</f>
        <v>#VALUE!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8" customFormat="1" ht="51.75" customHeight="1">
      <c r="A136" s="124" t="s">
        <v>441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203">
        <v>200</v>
      </c>
      <c r="AF136" s="203"/>
      <c r="AG136" s="203"/>
      <c r="AH136" s="203"/>
      <c r="AI136" s="203"/>
      <c r="AJ136" s="203"/>
      <c r="AK136" s="204" t="s">
        <v>558</v>
      </c>
      <c r="AL136" s="204"/>
      <c r="AM136" s="204"/>
      <c r="AN136" s="204"/>
      <c r="AO136" s="204"/>
      <c r="AP136" s="204"/>
      <c r="AQ136" s="204"/>
      <c r="AR136" s="204"/>
      <c r="AS136" s="204"/>
      <c r="AT136" s="199">
        <f>AT137</f>
        <v>888000</v>
      </c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>
        <f>BK137</f>
        <v>888000</v>
      </c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200" t="s">
        <v>27</v>
      </c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2"/>
      <c r="CH136" s="23">
        <f t="shared" si="8"/>
        <v>100</v>
      </c>
      <c r="CJ136" s="30"/>
      <c r="CK136" s="30"/>
      <c r="CL136" s="30"/>
      <c r="CM136" s="61"/>
      <c r="CN136" s="61"/>
      <c r="CO136" s="61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</row>
    <row r="137" spans="1:129" s="28" customFormat="1" ht="35.25" customHeight="1">
      <c r="A137" s="124" t="s">
        <v>387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203">
        <v>200</v>
      </c>
      <c r="AF137" s="203"/>
      <c r="AG137" s="203"/>
      <c r="AH137" s="203"/>
      <c r="AI137" s="203"/>
      <c r="AJ137" s="203"/>
      <c r="AK137" s="204" t="s">
        <v>557</v>
      </c>
      <c r="AL137" s="204"/>
      <c r="AM137" s="204"/>
      <c r="AN137" s="204"/>
      <c r="AO137" s="204"/>
      <c r="AP137" s="204"/>
      <c r="AQ137" s="204"/>
      <c r="AR137" s="204"/>
      <c r="AS137" s="204"/>
      <c r="AT137" s="199">
        <f>AT138</f>
        <v>888000</v>
      </c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>
        <f>BK138</f>
        <v>888000</v>
      </c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200" t="s">
        <v>27</v>
      </c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2"/>
      <c r="CH137" s="23">
        <f t="shared" si="8"/>
        <v>100</v>
      </c>
      <c r="CJ137" s="30"/>
      <c r="CK137" s="30"/>
      <c r="CL137" s="30"/>
      <c r="CM137" s="61"/>
      <c r="CN137" s="61"/>
      <c r="CO137" s="61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</row>
    <row r="138" spans="1:129" s="28" customFormat="1" ht="35.25" customHeight="1">
      <c r="A138" s="124" t="s">
        <v>114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203">
        <v>200</v>
      </c>
      <c r="AF138" s="203"/>
      <c r="AG138" s="203"/>
      <c r="AH138" s="203"/>
      <c r="AI138" s="203"/>
      <c r="AJ138" s="203"/>
      <c r="AK138" s="204" t="s">
        <v>556</v>
      </c>
      <c r="AL138" s="204"/>
      <c r="AM138" s="204"/>
      <c r="AN138" s="204"/>
      <c r="AO138" s="204"/>
      <c r="AP138" s="204"/>
      <c r="AQ138" s="204"/>
      <c r="AR138" s="204"/>
      <c r="AS138" s="204"/>
      <c r="AT138" s="199">
        <v>888000</v>
      </c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>
        <v>888000</v>
      </c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200" t="s">
        <v>27</v>
      </c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2"/>
      <c r="CH138" s="23">
        <f t="shared" si="8"/>
        <v>100</v>
      </c>
      <c r="CJ138" s="30"/>
      <c r="CK138" s="30"/>
      <c r="CL138" s="30"/>
      <c r="CM138" s="61"/>
      <c r="CN138" s="61"/>
      <c r="CO138" s="61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</row>
    <row r="139" spans="1:129" s="23" customFormat="1" ht="35.25" customHeight="1">
      <c r="A139" s="146" t="s">
        <v>197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206">
        <v>200</v>
      </c>
      <c r="AF139" s="206"/>
      <c r="AG139" s="206"/>
      <c r="AH139" s="206"/>
      <c r="AI139" s="206"/>
      <c r="AJ139" s="206"/>
      <c r="AK139" s="216" t="s">
        <v>484</v>
      </c>
      <c r="AL139" s="216"/>
      <c r="AM139" s="216"/>
      <c r="AN139" s="216"/>
      <c r="AO139" s="216"/>
      <c r="AP139" s="216"/>
      <c r="AQ139" s="216"/>
      <c r="AR139" s="216"/>
      <c r="AS139" s="216"/>
      <c r="AT139" s="217">
        <f>AT140</f>
        <v>1483536.98</v>
      </c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>
        <f>BK140</f>
        <v>974390</v>
      </c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35">
        <f>AT139-BK139</f>
        <v>509146.98</v>
      </c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7"/>
      <c r="CH139" s="23">
        <f t="shared" si="8"/>
        <v>65.68019625638183</v>
      </c>
      <c r="CJ139" s="55"/>
      <c r="CK139" s="55"/>
      <c r="CL139" s="55"/>
      <c r="CM139" s="56"/>
      <c r="CN139" s="56"/>
      <c r="CO139" s="56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</row>
    <row r="140" spans="1:129" s="28" customFormat="1" ht="60.75" customHeight="1">
      <c r="A140" s="124" t="s">
        <v>159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203">
        <v>200</v>
      </c>
      <c r="AF140" s="203"/>
      <c r="AG140" s="203"/>
      <c r="AH140" s="203"/>
      <c r="AI140" s="203"/>
      <c r="AJ140" s="203"/>
      <c r="AK140" s="204" t="s">
        <v>485</v>
      </c>
      <c r="AL140" s="204"/>
      <c r="AM140" s="204"/>
      <c r="AN140" s="204"/>
      <c r="AO140" s="204"/>
      <c r="AP140" s="204"/>
      <c r="AQ140" s="204"/>
      <c r="AR140" s="204"/>
      <c r="AS140" s="204"/>
      <c r="AT140" s="199">
        <f>AT141</f>
        <v>1483536.98</v>
      </c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>
        <f>BK141</f>
        <v>974390</v>
      </c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200">
        <f>AT140-BK140</f>
        <v>509146.98</v>
      </c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2"/>
      <c r="CH140" s="23">
        <f t="shared" si="8"/>
        <v>65.68019625638183</v>
      </c>
      <c r="CJ140" s="30"/>
      <c r="CK140" s="30"/>
      <c r="CL140" s="30"/>
      <c r="CM140" s="61"/>
      <c r="CN140" s="61"/>
      <c r="CO140" s="61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</row>
    <row r="141" spans="1:129" s="28" customFormat="1" ht="48" customHeight="1">
      <c r="A141" s="124" t="s">
        <v>441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203">
        <v>200</v>
      </c>
      <c r="AF141" s="203"/>
      <c r="AG141" s="203"/>
      <c r="AH141" s="203"/>
      <c r="AI141" s="203"/>
      <c r="AJ141" s="203"/>
      <c r="AK141" s="204" t="s">
        <v>486</v>
      </c>
      <c r="AL141" s="204"/>
      <c r="AM141" s="204"/>
      <c r="AN141" s="204"/>
      <c r="AO141" s="204"/>
      <c r="AP141" s="204"/>
      <c r="AQ141" s="204"/>
      <c r="AR141" s="204"/>
      <c r="AS141" s="204"/>
      <c r="AT141" s="199">
        <f>AT142+AT145</f>
        <v>1483536.98</v>
      </c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>
        <f>BK142+BK145</f>
        <v>974390</v>
      </c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200">
        <f>AT141-BK141</f>
        <v>509146.98</v>
      </c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2"/>
      <c r="CH141" s="23">
        <f t="shared" si="8"/>
        <v>65.68019625638183</v>
      </c>
      <c r="CJ141" s="30"/>
      <c r="CK141" s="30"/>
      <c r="CL141" s="30"/>
      <c r="CM141" s="61"/>
      <c r="CN141" s="61"/>
      <c r="CO141" s="61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</row>
    <row r="142" spans="1:129" s="28" customFormat="1" ht="29.25" customHeight="1">
      <c r="A142" s="124" t="s">
        <v>387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203">
        <v>200</v>
      </c>
      <c r="AF142" s="203"/>
      <c r="AG142" s="203"/>
      <c r="AH142" s="203"/>
      <c r="AI142" s="203"/>
      <c r="AJ142" s="203"/>
      <c r="AK142" s="204" t="s">
        <v>487</v>
      </c>
      <c r="AL142" s="204"/>
      <c r="AM142" s="204"/>
      <c r="AN142" s="204"/>
      <c r="AO142" s="204"/>
      <c r="AP142" s="204"/>
      <c r="AQ142" s="204"/>
      <c r="AR142" s="204"/>
      <c r="AS142" s="204"/>
      <c r="AT142" s="199">
        <f>AT143+AT144</f>
        <v>1433536.98</v>
      </c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>
        <f>BK143+BK144</f>
        <v>924390</v>
      </c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200">
        <f>AT142-BK142</f>
        <v>509146.98</v>
      </c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2"/>
      <c r="CH142" s="23">
        <f t="shared" si="8"/>
        <v>64.48316387345655</v>
      </c>
      <c r="CJ142" s="30"/>
      <c r="CK142" s="30"/>
      <c r="CL142" s="30"/>
      <c r="CM142" s="61"/>
      <c r="CN142" s="61"/>
      <c r="CO142" s="61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</row>
    <row r="143" spans="1:129" s="20" customFormat="1" ht="31.5" customHeight="1">
      <c r="A143" s="124" t="s">
        <v>114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203">
        <v>200</v>
      </c>
      <c r="AF143" s="203"/>
      <c r="AG143" s="203"/>
      <c r="AH143" s="203"/>
      <c r="AI143" s="203"/>
      <c r="AJ143" s="203"/>
      <c r="AK143" s="204" t="s">
        <v>488</v>
      </c>
      <c r="AL143" s="204"/>
      <c r="AM143" s="204"/>
      <c r="AN143" s="204"/>
      <c r="AO143" s="204"/>
      <c r="AP143" s="204"/>
      <c r="AQ143" s="204"/>
      <c r="AR143" s="204"/>
      <c r="AS143" s="204"/>
      <c r="AT143" s="199">
        <v>1000036.98</v>
      </c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>
        <v>623726</v>
      </c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200">
        <f>AT143-BK143</f>
        <v>376310.98</v>
      </c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2"/>
      <c r="CH143" s="23">
        <f t="shared" si="8"/>
        <v>62.37029354654465</v>
      </c>
      <c r="CJ143" s="31"/>
      <c r="CK143" s="31"/>
      <c r="CL143" s="31"/>
      <c r="CM143" s="58"/>
      <c r="CN143" s="58"/>
      <c r="CO143" s="58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</row>
    <row r="144" spans="1:129" s="20" customFormat="1" ht="31.5" customHeight="1">
      <c r="A144" s="124" t="s">
        <v>115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203">
        <v>200</v>
      </c>
      <c r="AF144" s="203"/>
      <c r="AG144" s="203"/>
      <c r="AH144" s="203"/>
      <c r="AI144" s="203"/>
      <c r="AJ144" s="203"/>
      <c r="AK144" s="204" t="s">
        <v>283</v>
      </c>
      <c r="AL144" s="204"/>
      <c r="AM144" s="204"/>
      <c r="AN144" s="204"/>
      <c r="AO144" s="204"/>
      <c r="AP144" s="204"/>
      <c r="AQ144" s="204"/>
      <c r="AR144" s="204"/>
      <c r="AS144" s="204"/>
      <c r="AT144" s="199">
        <v>433500</v>
      </c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>
        <v>300664</v>
      </c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200">
        <f>AT144-BK144</f>
        <v>132836</v>
      </c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2"/>
      <c r="CH144" s="23">
        <f>BK144/AT144*100</f>
        <v>69.35732410611304</v>
      </c>
      <c r="CJ144" s="31"/>
      <c r="CK144" s="31"/>
      <c r="CL144" s="3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31.5" customHeight="1">
      <c r="A145" s="124" t="s">
        <v>267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203">
        <v>200</v>
      </c>
      <c r="AF145" s="203"/>
      <c r="AG145" s="203"/>
      <c r="AH145" s="203"/>
      <c r="AI145" s="203"/>
      <c r="AJ145" s="203"/>
      <c r="AK145" s="204" t="s">
        <v>284</v>
      </c>
      <c r="AL145" s="204"/>
      <c r="AM145" s="204"/>
      <c r="AN145" s="204"/>
      <c r="AO145" s="204"/>
      <c r="AP145" s="204"/>
      <c r="AQ145" s="204"/>
      <c r="AR145" s="204"/>
      <c r="AS145" s="204"/>
      <c r="AT145" s="199">
        <v>50000</v>
      </c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>
        <v>50000</v>
      </c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200" t="s">
        <v>27</v>
      </c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2"/>
      <c r="CH145" s="23">
        <f>BK145/AT145*100</f>
        <v>100</v>
      </c>
      <c r="CJ145" s="31"/>
      <c r="CK145" s="31"/>
      <c r="CL145" s="3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22.5" customHeight="1">
      <c r="A146" s="146" t="s">
        <v>154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26"/>
      <c r="AE146" s="206">
        <v>200</v>
      </c>
      <c r="AF146" s="206"/>
      <c r="AG146" s="206"/>
      <c r="AH146" s="206"/>
      <c r="AI146" s="206"/>
      <c r="AJ146" s="206"/>
      <c r="AK146" s="216" t="s">
        <v>153</v>
      </c>
      <c r="AL146" s="216"/>
      <c r="AM146" s="216"/>
      <c r="AN146" s="216"/>
      <c r="AO146" s="216"/>
      <c r="AP146" s="216"/>
      <c r="AQ146" s="216"/>
      <c r="AR146" s="216"/>
      <c r="AS146" s="216"/>
      <c r="AT146" s="217">
        <f>AT147+AT176</f>
        <v>17767400</v>
      </c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>
        <f>BK147+BK176</f>
        <v>5984283.77</v>
      </c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35">
        <f>AT146-BK146</f>
        <v>11783116.23</v>
      </c>
      <c r="BX146" s="236"/>
      <c r="BY146" s="236"/>
      <c r="BZ146" s="236"/>
      <c r="CA146" s="236"/>
      <c r="CB146" s="236"/>
      <c r="CC146" s="236"/>
      <c r="CD146" s="236"/>
      <c r="CE146" s="236"/>
      <c r="CF146" s="236"/>
      <c r="CG146" s="237"/>
      <c r="CH146" s="23">
        <f t="shared" si="8"/>
        <v>33.681257640397575</v>
      </c>
      <c r="CJ146" s="31"/>
      <c r="CK146" s="31"/>
      <c r="CL146" s="3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24" customHeight="1">
      <c r="A147" s="146" t="s">
        <v>121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26"/>
      <c r="AE147" s="206">
        <v>200</v>
      </c>
      <c r="AF147" s="206"/>
      <c r="AG147" s="206"/>
      <c r="AH147" s="206"/>
      <c r="AI147" s="206"/>
      <c r="AJ147" s="206"/>
      <c r="AK147" s="216" t="s">
        <v>122</v>
      </c>
      <c r="AL147" s="216"/>
      <c r="AM147" s="216"/>
      <c r="AN147" s="216"/>
      <c r="AO147" s="216"/>
      <c r="AP147" s="216"/>
      <c r="AQ147" s="216"/>
      <c r="AR147" s="216"/>
      <c r="AS147" s="216"/>
      <c r="AT147" s="217">
        <f>AT152+AT158+AT166+AT148+AT171</f>
        <v>11111100</v>
      </c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>
        <f>BK152+BK171+BK166</f>
        <v>454915.83</v>
      </c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35">
        <f>AT147-BK147</f>
        <v>10656184.17</v>
      </c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7"/>
      <c r="CH147" s="23">
        <f t="shared" si="8"/>
        <v>4.094246564246564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2.25" customHeight="1">
      <c r="A148" s="224" t="s">
        <v>231</v>
      </c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5"/>
      <c r="AE148" s="205">
        <v>200</v>
      </c>
      <c r="AF148" s="205"/>
      <c r="AG148" s="205"/>
      <c r="AH148" s="205"/>
      <c r="AI148" s="205"/>
      <c r="AJ148" s="205"/>
      <c r="AK148" s="116" t="s">
        <v>316</v>
      </c>
      <c r="AL148" s="116"/>
      <c r="AM148" s="116"/>
      <c r="AN148" s="116"/>
      <c r="AO148" s="116"/>
      <c r="AP148" s="116"/>
      <c r="AQ148" s="116"/>
      <c r="AR148" s="116"/>
      <c r="AS148" s="116"/>
      <c r="AT148" s="117">
        <f>AT149</f>
        <v>1800000</v>
      </c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 t="str">
        <f>BK149</f>
        <v>-</v>
      </c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200">
        <f>AT148</f>
        <v>1800000</v>
      </c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2"/>
      <c r="CH148" s="23" t="e">
        <f>BK148/AT148*100</f>
        <v>#VALUE!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43.5" customHeight="1">
      <c r="A149" s="224" t="s">
        <v>314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5"/>
      <c r="AE149" s="205">
        <v>200</v>
      </c>
      <c r="AF149" s="205"/>
      <c r="AG149" s="205"/>
      <c r="AH149" s="205"/>
      <c r="AI149" s="205"/>
      <c r="AJ149" s="205"/>
      <c r="AK149" s="116" t="s">
        <v>315</v>
      </c>
      <c r="AL149" s="116"/>
      <c r="AM149" s="116"/>
      <c r="AN149" s="116"/>
      <c r="AO149" s="116"/>
      <c r="AP149" s="116"/>
      <c r="AQ149" s="116"/>
      <c r="AR149" s="116"/>
      <c r="AS149" s="116"/>
      <c r="AT149" s="117">
        <f>AT150</f>
        <v>1800000</v>
      </c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 t="str">
        <f>BK150</f>
        <v>-</v>
      </c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200">
        <f>AT149</f>
        <v>1800000</v>
      </c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2"/>
      <c r="CH149" s="23" t="e">
        <f>BK149/AT149*100</f>
        <v>#VALUE!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32.25" customHeight="1">
      <c r="A150" s="224" t="s">
        <v>456</v>
      </c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5"/>
      <c r="AE150" s="205">
        <v>200</v>
      </c>
      <c r="AF150" s="205"/>
      <c r="AG150" s="205"/>
      <c r="AH150" s="205"/>
      <c r="AI150" s="205"/>
      <c r="AJ150" s="205"/>
      <c r="AK150" s="116" t="s">
        <v>313</v>
      </c>
      <c r="AL150" s="116"/>
      <c r="AM150" s="116"/>
      <c r="AN150" s="116"/>
      <c r="AO150" s="116"/>
      <c r="AP150" s="116"/>
      <c r="AQ150" s="116"/>
      <c r="AR150" s="116"/>
      <c r="AS150" s="116"/>
      <c r="AT150" s="117">
        <f>AT151</f>
        <v>1800000</v>
      </c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 t="str">
        <f>BK151</f>
        <v>-</v>
      </c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200">
        <f>AT150</f>
        <v>1800000</v>
      </c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2"/>
      <c r="CH150" s="23" t="e">
        <f>BK150/AT150*100</f>
        <v>#VALUE!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32.25" customHeight="1">
      <c r="A151" s="224" t="s">
        <v>267</v>
      </c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5"/>
      <c r="AE151" s="205">
        <v>200</v>
      </c>
      <c r="AF151" s="205"/>
      <c r="AG151" s="205"/>
      <c r="AH151" s="205"/>
      <c r="AI151" s="205"/>
      <c r="AJ151" s="205"/>
      <c r="AK151" s="116" t="s">
        <v>312</v>
      </c>
      <c r="AL151" s="116"/>
      <c r="AM151" s="116"/>
      <c r="AN151" s="116"/>
      <c r="AO151" s="116"/>
      <c r="AP151" s="116"/>
      <c r="AQ151" s="116"/>
      <c r="AR151" s="116"/>
      <c r="AS151" s="116"/>
      <c r="AT151" s="117">
        <v>1800000</v>
      </c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 t="s">
        <v>27</v>
      </c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200">
        <f>AT151</f>
        <v>1800000</v>
      </c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2"/>
      <c r="CH151" s="23" t="e">
        <f>BK151/AT151*100</f>
        <v>#VALUE!</v>
      </c>
      <c r="CJ151" s="71"/>
      <c r="CK151" s="71"/>
      <c r="CL151" s="7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0" customFormat="1" ht="32.25" customHeight="1">
      <c r="A152" s="224" t="s">
        <v>564</v>
      </c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5"/>
      <c r="AE152" s="205">
        <v>200</v>
      </c>
      <c r="AF152" s="205"/>
      <c r="AG152" s="205"/>
      <c r="AH152" s="205"/>
      <c r="AI152" s="205"/>
      <c r="AJ152" s="205"/>
      <c r="AK152" s="116" t="s">
        <v>561</v>
      </c>
      <c r="AL152" s="116"/>
      <c r="AM152" s="116"/>
      <c r="AN152" s="116"/>
      <c r="AO152" s="116"/>
      <c r="AP152" s="116"/>
      <c r="AQ152" s="116"/>
      <c r="AR152" s="116"/>
      <c r="AS152" s="116"/>
      <c r="AT152" s="117">
        <f>AT153</f>
        <v>129700</v>
      </c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>
        <f>BK153</f>
        <v>129611.33</v>
      </c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200">
        <f>AT152-BK152</f>
        <v>88.66999999999825</v>
      </c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2"/>
      <c r="CH152" s="23">
        <f t="shared" si="8"/>
        <v>99.93163454124904</v>
      </c>
      <c r="CJ152" s="71"/>
      <c r="CK152" s="71"/>
      <c r="CL152" s="71"/>
      <c r="CM152" s="58"/>
      <c r="CN152" s="58"/>
      <c r="CO152" s="58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</row>
    <row r="153" spans="1:129" s="20" customFormat="1" ht="36.75" customHeight="1">
      <c r="A153" s="224" t="s">
        <v>565</v>
      </c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5"/>
      <c r="AE153" s="205">
        <v>200</v>
      </c>
      <c r="AF153" s="205"/>
      <c r="AG153" s="205"/>
      <c r="AH153" s="205"/>
      <c r="AI153" s="205"/>
      <c r="AJ153" s="205"/>
      <c r="AK153" s="116" t="s">
        <v>562</v>
      </c>
      <c r="AL153" s="116"/>
      <c r="AM153" s="116"/>
      <c r="AN153" s="116"/>
      <c r="AO153" s="116"/>
      <c r="AP153" s="116"/>
      <c r="AQ153" s="116"/>
      <c r="AR153" s="116"/>
      <c r="AS153" s="116"/>
      <c r="AT153" s="117">
        <f>AT154</f>
        <v>129700</v>
      </c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>
        <f>BK154</f>
        <v>129611.33</v>
      </c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200">
        <f>AT153-BK153</f>
        <v>88.66999999999825</v>
      </c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2"/>
      <c r="CH153" s="23">
        <f t="shared" si="8"/>
        <v>99.93163454124904</v>
      </c>
      <c r="CJ153" s="71"/>
      <c r="CK153" s="71"/>
      <c r="CL153" s="71"/>
      <c r="CM153" s="58"/>
      <c r="CN153" s="58"/>
      <c r="CO153" s="58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</row>
    <row r="154" spans="1:129" s="20" customFormat="1" ht="61.5" customHeight="1">
      <c r="A154" s="224" t="s">
        <v>478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5"/>
      <c r="AE154" s="205">
        <v>200</v>
      </c>
      <c r="AF154" s="205"/>
      <c r="AG154" s="205"/>
      <c r="AH154" s="205"/>
      <c r="AI154" s="205"/>
      <c r="AJ154" s="205"/>
      <c r="AK154" s="116" t="s">
        <v>563</v>
      </c>
      <c r="AL154" s="116"/>
      <c r="AM154" s="116"/>
      <c r="AN154" s="116"/>
      <c r="AO154" s="116"/>
      <c r="AP154" s="116"/>
      <c r="AQ154" s="116"/>
      <c r="AR154" s="116"/>
      <c r="AS154" s="116"/>
      <c r="AT154" s="117">
        <f>AT155</f>
        <v>129700</v>
      </c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>
        <f>BK155</f>
        <v>129611.33</v>
      </c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200">
        <f>AT154-BK154</f>
        <v>88.66999999999825</v>
      </c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2"/>
      <c r="CH154" s="23">
        <f t="shared" si="8"/>
        <v>99.93163454124904</v>
      </c>
      <c r="CJ154" s="71"/>
      <c r="CK154" s="71"/>
      <c r="CL154" s="71"/>
      <c r="CM154" s="58"/>
      <c r="CN154" s="58"/>
      <c r="CO154" s="58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</row>
    <row r="155" spans="1:129" s="20" customFormat="1" ht="32.25" customHeight="1">
      <c r="A155" s="224" t="s">
        <v>387</v>
      </c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5"/>
      <c r="AE155" s="205">
        <v>200</v>
      </c>
      <c r="AF155" s="205"/>
      <c r="AG155" s="205"/>
      <c r="AH155" s="205"/>
      <c r="AI155" s="205"/>
      <c r="AJ155" s="205"/>
      <c r="AK155" s="116" t="s">
        <v>551</v>
      </c>
      <c r="AL155" s="116"/>
      <c r="AM155" s="116"/>
      <c r="AN155" s="116"/>
      <c r="AO155" s="116"/>
      <c r="AP155" s="116"/>
      <c r="AQ155" s="116"/>
      <c r="AR155" s="116"/>
      <c r="AS155" s="116"/>
      <c r="AT155" s="117">
        <f>AT157+AT156</f>
        <v>129700</v>
      </c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>
        <f>BK157+BK156</f>
        <v>129611.33</v>
      </c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200">
        <f>AT155-BK155</f>
        <v>88.66999999999825</v>
      </c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2"/>
      <c r="CH155" s="23">
        <f t="shared" si="8"/>
        <v>99.93163454124904</v>
      </c>
      <c r="CJ155" s="71"/>
      <c r="CK155" s="71"/>
      <c r="CL155" s="71"/>
      <c r="CM155" s="58"/>
      <c r="CN155" s="58"/>
      <c r="CO155" s="58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</row>
    <row r="156" spans="1:129" s="20" customFormat="1" ht="32.25" customHeight="1">
      <c r="A156" s="224" t="s">
        <v>114</v>
      </c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5"/>
      <c r="AE156" s="205">
        <v>200</v>
      </c>
      <c r="AF156" s="205"/>
      <c r="AG156" s="205"/>
      <c r="AH156" s="205"/>
      <c r="AI156" s="205"/>
      <c r="AJ156" s="205"/>
      <c r="AK156" s="116" t="s">
        <v>336</v>
      </c>
      <c r="AL156" s="116"/>
      <c r="AM156" s="116"/>
      <c r="AN156" s="116"/>
      <c r="AO156" s="116"/>
      <c r="AP156" s="116"/>
      <c r="AQ156" s="116"/>
      <c r="AR156" s="116"/>
      <c r="AS156" s="116"/>
      <c r="AT156" s="117">
        <v>26000</v>
      </c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>
        <v>25962.36</v>
      </c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200">
        <f>AT156-BK156</f>
        <v>37.63999999999942</v>
      </c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2"/>
      <c r="CH156" s="23">
        <f>BK156/AT156*100</f>
        <v>99.85523076923077</v>
      </c>
      <c r="CJ156" s="71"/>
      <c r="CK156" s="71"/>
      <c r="CL156" s="71"/>
      <c r="CM156" s="58"/>
      <c r="CN156" s="58"/>
      <c r="CO156" s="58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</row>
    <row r="157" spans="1:129" s="20" customFormat="1" ht="32.25" customHeight="1">
      <c r="A157" s="224" t="s">
        <v>115</v>
      </c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5"/>
      <c r="AE157" s="205">
        <v>200</v>
      </c>
      <c r="AF157" s="205"/>
      <c r="AG157" s="205"/>
      <c r="AH157" s="205"/>
      <c r="AI157" s="205"/>
      <c r="AJ157" s="205"/>
      <c r="AK157" s="116" t="s">
        <v>552</v>
      </c>
      <c r="AL157" s="116"/>
      <c r="AM157" s="116"/>
      <c r="AN157" s="116"/>
      <c r="AO157" s="116"/>
      <c r="AP157" s="116"/>
      <c r="AQ157" s="116"/>
      <c r="AR157" s="116"/>
      <c r="AS157" s="116"/>
      <c r="AT157" s="117">
        <v>103700</v>
      </c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>
        <v>103648.97</v>
      </c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200">
        <f>AT157-BK157</f>
        <v>51.029999999998836</v>
      </c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2"/>
      <c r="CH157" s="23">
        <f t="shared" si="8"/>
        <v>99.95079074252652</v>
      </c>
      <c r="CJ157" s="71"/>
      <c r="CK157" s="71"/>
      <c r="CL157" s="71"/>
      <c r="CM157" s="58"/>
      <c r="CN157" s="58"/>
      <c r="CO157" s="58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</row>
    <row r="158" spans="1:129" s="20" customFormat="1" ht="32.25" customHeight="1">
      <c r="A158" s="269" t="s">
        <v>490</v>
      </c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1"/>
      <c r="AD158" s="25"/>
      <c r="AE158" s="274">
        <v>200</v>
      </c>
      <c r="AF158" s="275"/>
      <c r="AG158" s="275"/>
      <c r="AH158" s="275"/>
      <c r="AI158" s="275"/>
      <c r="AJ158" s="276"/>
      <c r="AK158" s="238" t="s">
        <v>491</v>
      </c>
      <c r="AL158" s="239"/>
      <c r="AM158" s="239"/>
      <c r="AN158" s="239"/>
      <c r="AO158" s="239"/>
      <c r="AP158" s="239"/>
      <c r="AQ158" s="239"/>
      <c r="AR158" s="239"/>
      <c r="AS158" s="240"/>
      <c r="AT158" s="131">
        <f>AT159</f>
        <v>280000</v>
      </c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3"/>
      <c r="BK158" s="131" t="str">
        <f>BK159</f>
        <v>-</v>
      </c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3"/>
      <c r="BW158" s="200">
        <f aca="true" t="shared" si="9" ref="BW158:BW170">AT158</f>
        <v>280000</v>
      </c>
      <c r="BX158" s="201"/>
      <c r="BY158" s="201"/>
      <c r="BZ158" s="201"/>
      <c r="CA158" s="201"/>
      <c r="CB158" s="201"/>
      <c r="CC158" s="201"/>
      <c r="CD158" s="201"/>
      <c r="CE158" s="201"/>
      <c r="CF158" s="201"/>
      <c r="CG158" s="202"/>
      <c r="CH158" s="23" t="e">
        <f t="shared" si="8"/>
        <v>#VALUE!</v>
      </c>
      <c r="CJ158" s="71"/>
      <c r="CK158" s="71"/>
      <c r="CL158" s="71"/>
      <c r="CM158" s="58"/>
      <c r="CN158" s="58"/>
      <c r="CO158" s="58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</row>
    <row r="159" spans="1:129" s="28" customFormat="1" ht="32.25" customHeight="1">
      <c r="A159" s="224" t="s">
        <v>490</v>
      </c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5"/>
      <c r="AE159" s="205">
        <v>200</v>
      </c>
      <c r="AF159" s="205"/>
      <c r="AG159" s="205"/>
      <c r="AH159" s="205"/>
      <c r="AI159" s="205"/>
      <c r="AJ159" s="205"/>
      <c r="AK159" s="116" t="s">
        <v>491</v>
      </c>
      <c r="AL159" s="116"/>
      <c r="AM159" s="116"/>
      <c r="AN159" s="116"/>
      <c r="AO159" s="116"/>
      <c r="AP159" s="116"/>
      <c r="AQ159" s="116"/>
      <c r="AR159" s="116"/>
      <c r="AS159" s="116"/>
      <c r="AT159" s="117">
        <f>AT160</f>
        <v>280000</v>
      </c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 t="str">
        <f>BK160</f>
        <v>-</v>
      </c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200">
        <f t="shared" si="9"/>
        <v>280000</v>
      </c>
      <c r="BX159" s="201"/>
      <c r="BY159" s="201"/>
      <c r="BZ159" s="201"/>
      <c r="CA159" s="201"/>
      <c r="CB159" s="201"/>
      <c r="CC159" s="201"/>
      <c r="CD159" s="201"/>
      <c r="CE159" s="201"/>
      <c r="CF159" s="201"/>
      <c r="CG159" s="202"/>
      <c r="CH159" s="23" t="e">
        <f t="shared" si="8"/>
        <v>#VALUE!</v>
      </c>
      <c r="CJ159" s="72"/>
      <c r="CK159" s="72"/>
      <c r="CL159" s="72"/>
      <c r="CM159" s="61"/>
      <c r="CN159" s="61"/>
      <c r="CO159" s="61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</row>
    <row r="160" spans="1:129" s="28" customFormat="1" ht="32.25" customHeight="1">
      <c r="A160" s="224" t="s">
        <v>158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5"/>
      <c r="AE160" s="205">
        <v>200</v>
      </c>
      <c r="AF160" s="205"/>
      <c r="AG160" s="205"/>
      <c r="AH160" s="205"/>
      <c r="AI160" s="205"/>
      <c r="AJ160" s="205"/>
      <c r="AK160" s="116" t="s">
        <v>181</v>
      </c>
      <c r="AL160" s="116"/>
      <c r="AM160" s="116"/>
      <c r="AN160" s="116"/>
      <c r="AO160" s="116"/>
      <c r="AP160" s="116"/>
      <c r="AQ160" s="116"/>
      <c r="AR160" s="116"/>
      <c r="AS160" s="116"/>
      <c r="AT160" s="117">
        <f>AT161</f>
        <v>280000</v>
      </c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 t="str">
        <f>BK161</f>
        <v>-</v>
      </c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200">
        <f t="shared" si="9"/>
        <v>280000</v>
      </c>
      <c r="BX160" s="201"/>
      <c r="BY160" s="201"/>
      <c r="BZ160" s="201"/>
      <c r="CA160" s="201"/>
      <c r="CB160" s="201"/>
      <c r="CC160" s="201"/>
      <c r="CD160" s="201"/>
      <c r="CE160" s="201"/>
      <c r="CF160" s="201"/>
      <c r="CG160" s="202"/>
      <c r="CH160" s="23" t="e">
        <f t="shared" si="8"/>
        <v>#VALUE!</v>
      </c>
      <c r="CJ160" s="72"/>
      <c r="CK160" s="72"/>
      <c r="CL160" s="72"/>
      <c r="CM160" s="61"/>
      <c r="CN160" s="61"/>
      <c r="CO160" s="61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</row>
    <row r="161" spans="1:129" s="28" customFormat="1" ht="37.5" customHeight="1">
      <c r="A161" s="115" t="s">
        <v>441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27"/>
      <c r="AE161" s="206">
        <v>200</v>
      </c>
      <c r="AF161" s="206"/>
      <c r="AG161" s="206"/>
      <c r="AH161" s="206"/>
      <c r="AI161" s="206"/>
      <c r="AJ161" s="206"/>
      <c r="AK161" s="116" t="s">
        <v>489</v>
      </c>
      <c r="AL161" s="116"/>
      <c r="AM161" s="116"/>
      <c r="AN161" s="116"/>
      <c r="AO161" s="116"/>
      <c r="AP161" s="116"/>
      <c r="AQ161" s="116"/>
      <c r="AR161" s="116"/>
      <c r="AS161" s="116"/>
      <c r="AT161" s="199">
        <f>AT162+AT164</f>
        <v>280000</v>
      </c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 t="str">
        <f>BK162</f>
        <v>-</v>
      </c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200">
        <f t="shared" si="9"/>
        <v>280000</v>
      </c>
      <c r="BX161" s="201"/>
      <c r="BY161" s="201"/>
      <c r="BZ161" s="201"/>
      <c r="CA161" s="201"/>
      <c r="CB161" s="201"/>
      <c r="CC161" s="201"/>
      <c r="CD161" s="201"/>
      <c r="CE161" s="201"/>
      <c r="CF161" s="201"/>
      <c r="CG161" s="202"/>
      <c r="CH161" s="23" t="e">
        <f t="shared" si="8"/>
        <v>#VALUE!</v>
      </c>
      <c r="CJ161" s="72"/>
      <c r="CK161" s="72"/>
      <c r="CL161" s="72"/>
      <c r="CM161" s="61"/>
      <c r="CN161" s="61"/>
      <c r="CO161" s="61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</row>
    <row r="162" spans="1:129" s="28" customFormat="1" ht="42.75" customHeight="1">
      <c r="A162" s="124" t="s">
        <v>387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72">
        <v>200</v>
      </c>
      <c r="AF162" s="172"/>
      <c r="AG162" s="172"/>
      <c r="AH162" s="172"/>
      <c r="AI162" s="172"/>
      <c r="AJ162" s="172"/>
      <c r="AK162" s="116" t="s">
        <v>224</v>
      </c>
      <c r="AL162" s="116"/>
      <c r="AM162" s="116"/>
      <c r="AN162" s="116"/>
      <c r="AO162" s="116"/>
      <c r="AP162" s="116"/>
      <c r="AQ162" s="116"/>
      <c r="AR162" s="116"/>
      <c r="AS162" s="116"/>
      <c r="AT162" s="117">
        <f>AT163</f>
        <v>200000</v>
      </c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 t="str">
        <f>BK163</f>
        <v>-</v>
      </c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200">
        <f t="shared" si="9"/>
        <v>200000</v>
      </c>
      <c r="BX162" s="201"/>
      <c r="BY162" s="201"/>
      <c r="BZ162" s="201"/>
      <c r="CA162" s="201"/>
      <c r="CB162" s="201"/>
      <c r="CC162" s="201"/>
      <c r="CD162" s="201"/>
      <c r="CE162" s="201"/>
      <c r="CF162" s="201"/>
      <c r="CG162" s="202"/>
      <c r="CH162" s="23" t="e">
        <f t="shared" si="8"/>
        <v>#VALUE!</v>
      </c>
      <c r="CJ162" s="72"/>
      <c r="CK162" s="72"/>
      <c r="CL162" s="72"/>
      <c r="CM162" s="61"/>
      <c r="CN162" s="61"/>
      <c r="CO162" s="61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</row>
    <row r="163" spans="1:129" s="28" customFormat="1" ht="42.75" customHeight="1">
      <c r="A163" s="124" t="s">
        <v>114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72">
        <v>200</v>
      </c>
      <c r="AF163" s="172"/>
      <c r="AG163" s="172"/>
      <c r="AH163" s="172"/>
      <c r="AI163" s="172"/>
      <c r="AJ163" s="172"/>
      <c r="AK163" s="116" t="s">
        <v>225</v>
      </c>
      <c r="AL163" s="116"/>
      <c r="AM163" s="116"/>
      <c r="AN163" s="116"/>
      <c r="AO163" s="116"/>
      <c r="AP163" s="116"/>
      <c r="AQ163" s="116"/>
      <c r="AR163" s="116"/>
      <c r="AS163" s="116"/>
      <c r="AT163" s="117">
        <v>200000</v>
      </c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 t="s">
        <v>27</v>
      </c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200">
        <f t="shared" si="9"/>
        <v>200000</v>
      </c>
      <c r="BX163" s="201"/>
      <c r="BY163" s="201"/>
      <c r="BZ163" s="201"/>
      <c r="CA163" s="201"/>
      <c r="CB163" s="201"/>
      <c r="CC163" s="201"/>
      <c r="CD163" s="201"/>
      <c r="CE163" s="201"/>
      <c r="CF163" s="201"/>
      <c r="CG163" s="202"/>
      <c r="CH163" s="23" t="e">
        <f t="shared" si="8"/>
        <v>#VALUE!</v>
      </c>
      <c r="CJ163" s="72"/>
      <c r="CK163" s="72"/>
      <c r="CL163" s="72"/>
      <c r="CM163" s="61"/>
      <c r="CN163" s="61"/>
      <c r="CO163" s="61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</row>
    <row r="164" spans="1:129" s="20" customFormat="1" ht="42.75" customHeight="1">
      <c r="A164" s="124" t="s">
        <v>50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72">
        <v>200</v>
      </c>
      <c r="AF164" s="172"/>
      <c r="AG164" s="172"/>
      <c r="AH164" s="172"/>
      <c r="AI164" s="172"/>
      <c r="AJ164" s="172"/>
      <c r="AK164" s="116" t="s">
        <v>48</v>
      </c>
      <c r="AL164" s="116"/>
      <c r="AM164" s="116"/>
      <c r="AN164" s="116"/>
      <c r="AO164" s="116"/>
      <c r="AP164" s="116"/>
      <c r="AQ164" s="116"/>
      <c r="AR164" s="116"/>
      <c r="AS164" s="116"/>
      <c r="AT164" s="117">
        <f>AT165</f>
        <v>80000</v>
      </c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 t="s">
        <v>27</v>
      </c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200">
        <f>AT164</f>
        <v>80000</v>
      </c>
      <c r="BX164" s="201"/>
      <c r="BY164" s="201"/>
      <c r="BZ164" s="201"/>
      <c r="CA164" s="201"/>
      <c r="CB164" s="201"/>
      <c r="CC164" s="201"/>
      <c r="CD164" s="201"/>
      <c r="CE164" s="201"/>
      <c r="CF164" s="201"/>
      <c r="CG164" s="202"/>
      <c r="CH164" s="23" t="e">
        <f>BK164/AT164*100</f>
        <v>#VALUE!</v>
      </c>
      <c r="CJ164" s="71"/>
      <c r="CK164" s="71"/>
      <c r="CL164" s="71"/>
      <c r="CM164" s="58"/>
      <c r="CN164" s="58"/>
      <c r="CO164" s="58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</row>
    <row r="165" spans="1:129" s="20" customFormat="1" ht="42.75" customHeight="1">
      <c r="A165" s="124" t="s">
        <v>515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72">
        <v>200</v>
      </c>
      <c r="AF165" s="172"/>
      <c r="AG165" s="172"/>
      <c r="AH165" s="172"/>
      <c r="AI165" s="172"/>
      <c r="AJ165" s="172"/>
      <c r="AK165" s="116" t="s">
        <v>49</v>
      </c>
      <c r="AL165" s="116"/>
      <c r="AM165" s="116"/>
      <c r="AN165" s="116"/>
      <c r="AO165" s="116"/>
      <c r="AP165" s="116"/>
      <c r="AQ165" s="116"/>
      <c r="AR165" s="116"/>
      <c r="AS165" s="116"/>
      <c r="AT165" s="117">
        <v>80000</v>
      </c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 t="s">
        <v>27</v>
      </c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200">
        <f>AT165</f>
        <v>80000</v>
      </c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2"/>
      <c r="CH165" s="23" t="e">
        <f>BK165/AT165*100</f>
        <v>#VALUE!</v>
      </c>
      <c r="CJ165" s="71"/>
      <c r="CK165" s="71"/>
      <c r="CL165" s="71"/>
      <c r="CM165" s="58"/>
      <c r="CN165" s="58"/>
      <c r="CO165" s="58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</row>
    <row r="166" spans="1:129" s="22" customFormat="1" ht="26.25" customHeight="1">
      <c r="A166" s="265" t="s">
        <v>151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52"/>
      <c r="AE166" s="267">
        <v>200</v>
      </c>
      <c r="AF166" s="267"/>
      <c r="AG166" s="267"/>
      <c r="AH166" s="267"/>
      <c r="AI166" s="267"/>
      <c r="AJ166" s="267"/>
      <c r="AK166" s="189" t="s">
        <v>386</v>
      </c>
      <c r="AL166" s="189"/>
      <c r="AM166" s="189"/>
      <c r="AN166" s="189"/>
      <c r="AO166" s="189"/>
      <c r="AP166" s="189"/>
      <c r="AQ166" s="189"/>
      <c r="AR166" s="189"/>
      <c r="AS166" s="189"/>
      <c r="AT166" s="190">
        <f>AT167</f>
        <v>8746800</v>
      </c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>
        <f>BK167</f>
        <v>170733</v>
      </c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244">
        <f>AT166-BK166</f>
        <v>8576067</v>
      </c>
      <c r="BX166" s="245"/>
      <c r="BY166" s="245"/>
      <c r="BZ166" s="245"/>
      <c r="CA166" s="245"/>
      <c r="CB166" s="245"/>
      <c r="CC166" s="245"/>
      <c r="CD166" s="245"/>
      <c r="CE166" s="245"/>
      <c r="CF166" s="245"/>
      <c r="CG166" s="246"/>
      <c r="CH166" s="21">
        <f t="shared" si="8"/>
        <v>1.9519481410344355</v>
      </c>
      <c r="CJ166" s="73"/>
      <c r="CK166" s="73"/>
      <c r="CL166" s="73"/>
      <c r="CM166" s="69"/>
      <c r="CN166" s="69"/>
      <c r="CO166" s="69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</row>
    <row r="167" spans="1:129" s="22" customFormat="1" ht="86.25" customHeight="1">
      <c r="A167" s="229" t="s">
        <v>226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51"/>
      <c r="AE167" s="266">
        <v>200</v>
      </c>
      <c r="AF167" s="266"/>
      <c r="AG167" s="266"/>
      <c r="AH167" s="266"/>
      <c r="AI167" s="266"/>
      <c r="AJ167" s="266"/>
      <c r="AK167" s="207" t="s">
        <v>227</v>
      </c>
      <c r="AL167" s="207"/>
      <c r="AM167" s="207"/>
      <c r="AN167" s="207"/>
      <c r="AO167" s="207"/>
      <c r="AP167" s="207"/>
      <c r="AQ167" s="207"/>
      <c r="AR167" s="207"/>
      <c r="AS167" s="207"/>
      <c r="AT167" s="215">
        <f>AT168</f>
        <v>8746800</v>
      </c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>
        <f>BK168</f>
        <v>170733</v>
      </c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41">
        <f>AT167-BK167</f>
        <v>8576067</v>
      </c>
      <c r="BX167" s="242"/>
      <c r="BY167" s="242"/>
      <c r="BZ167" s="242"/>
      <c r="CA167" s="242"/>
      <c r="CB167" s="242"/>
      <c r="CC167" s="242"/>
      <c r="CD167" s="242"/>
      <c r="CE167" s="242"/>
      <c r="CF167" s="242"/>
      <c r="CG167" s="243"/>
      <c r="CH167" s="21">
        <f t="shared" si="8"/>
        <v>1.9519481410344355</v>
      </c>
      <c r="CJ167" s="73"/>
      <c r="CK167" s="73"/>
      <c r="CL167" s="73"/>
      <c r="CM167" s="69"/>
      <c r="CN167" s="69"/>
      <c r="CO167" s="69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</row>
    <row r="168" spans="1:129" s="22" customFormat="1" ht="46.5" customHeight="1">
      <c r="A168" s="229" t="s">
        <v>228</v>
      </c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51"/>
      <c r="AE168" s="266">
        <v>200</v>
      </c>
      <c r="AF168" s="266"/>
      <c r="AG168" s="266"/>
      <c r="AH168" s="266"/>
      <c r="AI168" s="266"/>
      <c r="AJ168" s="266"/>
      <c r="AK168" s="207" t="s">
        <v>229</v>
      </c>
      <c r="AL168" s="207"/>
      <c r="AM168" s="207"/>
      <c r="AN168" s="207"/>
      <c r="AO168" s="207"/>
      <c r="AP168" s="207"/>
      <c r="AQ168" s="207"/>
      <c r="AR168" s="207"/>
      <c r="AS168" s="207"/>
      <c r="AT168" s="215">
        <f>AT169</f>
        <v>8746800</v>
      </c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>
        <f>BK169</f>
        <v>170733</v>
      </c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41">
        <f>AT168-BK168</f>
        <v>8576067</v>
      </c>
      <c r="BX168" s="242"/>
      <c r="BY168" s="242"/>
      <c r="BZ168" s="242"/>
      <c r="CA168" s="242"/>
      <c r="CB168" s="242"/>
      <c r="CC168" s="242"/>
      <c r="CD168" s="242"/>
      <c r="CE168" s="242"/>
      <c r="CF168" s="242"/>
      <c r="CG168" s="243"/>
      <c r="CH168" s="21">
        <f t="shared" si="8"/>
        <v>1.9519481410344355</v>
      </c>
      <c r="CJ168" s="73"/>
      <c r="CK168" s="73"/>
      <c r="CL168" s="73"/>
      <c r="CM168" s="69"/>
      <c r="CN168" s="69"/>
      <c r="CO168" s="69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</row>
    <row r="169" spans="1:129" s="22" customFormat="1" ht="55.5" customHeight="1">
      <c r="A169" s="229" t="s">
        <v>478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51"/>
      <c r="AE169" s="266">
        <v>200</v>
      </c>
      <c r="AF169" s="266"/>
      <c r="AG169" s="266"/>
      <c r="AH169" s="266"/>
      <c r="AI169" s="266"/>
      <c r="AJ169" s="266"/>
      <c r="AK169" s="207" t="s">
        <v>230</v>
      </c>
      <c r="AL169" s="207"/>
      <c r="AM169" s="207"/>
      <c r="AN169" s="207"/>
      <c r="AO169" s="207"/>
      <c r="AP169" s="207"/>
      <c r="AQ169" s="207"/>
      <c r="AR169" s="207"/>
      <c r="AS169" s="207"/>
      <c r="AT169" s="215">
        <f>AT170</f>
        <v>8746800</v>
      </c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>
        <f>BK170</f>
        <v>170733</v>
      </c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41">
        <f>AT169-BK169</f>
        <v>8576067</v>
      </c>
      <c r="BX169" s="242"/>
      <c r="BY169" s="242"/>
      <c r="BZ169" s="242"/>
      <c r="CA169" s="242"/>
      <c r="CB169" s="242"/>
      <c r="CC169" s="242"/>
      <c r="CD169" s="242"/>
      <c r="CE169" s="242"/>
      <c r="CF169" s="242"/>
      <c r="CG169" s="243"/>
      <c r="CH169" s="21">
        <f t="shared" si="8"/>
        <v>1.9519481410344355</v>
      </c>
      <c r="CJ169" s="73"/>
      <c r="CK169" s="73"/>
      <c r="CL169" s="73"/>
      <c r="CM169" s="69"/>
      <c r="CN169" s="69"/>
      <c r="CO169" s="69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</row>
    <row r="170" spans="1:129" s="20" customFormat="1" ht="36.75" customHeight="1">
      <c r="A170" s="124" t="s">
        <v>267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205">
        <v>200</v>
      </c>
      <c r="AF170" s="205"/>
      <c r="AG170" s="205"/>
      <c r="AH170" s="205"/>
      <c r="AI170" s="205"/>
      <c r="AJ170" s="205"/>
      <c r="AK170" s="204" t="s">
        <v>46</v>
      </c>
      <c r="AL170" s="204"/>
      <c r="AM170" s="204"/>
      <c r="AN170" s="204"/>
      <c r="AO170" s="204"/>
      <c r="AP170" s="204"/>
      <c r="AQ170" s="204"/>
      <c r="AR170" s="204"/>
      <c r="AS170" s="204"/>
      <c r="AT170" s="199">
        <v>8746800</v>
      </c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>
        <v>170733</v>
      </c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200">
        <f>AT170-BK170</f>
        <v>8576067</v>
      </c>
      <c r="BX170" s="201"/>
      <c r="BY170" s="201"/>
      <c r="BZ170" s="201"/>
      <c r="CA170" s="201"/>
      <c r="CB170" s="201"/>
      <c r="CC170" s="201"/>
      <c r="CD170" s="201"/>
      <c r="CE170" s="201"/>
      <c r="CF170" s="201"/>
      <c r="CG170" s="202"/>
      <c r="CH170" s="23">
        <f aca="true" t="shared" si="10" ref="CH170:CH175">BK170/AT170*100</f>
        <v>1.9519481410344355</v>
      </c>
      <c r="CJ170" s="71"/>
      <c r="CK170" s="71"/>
      <c r="CL170" s="71"/>
      <c r="CM170" s="58"/>
      <c r="CN170" s="58"/>
      <c r="CO170" s="58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</row>
    <row r="171" spans="1:129" s="23" customFormat="1" ht="36.75" customHeight="1">
      <c r="A171" s="146" t="s">
        <v>197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72">
        <v>200</v>
      </c>
      <c r="AF171" s="172"/>
      <c r="AG171" s="172"/>
      <c r="AH171" s="172"/>
      <c r="AI171" s="172"/>
      <c r="AJ171" s="172"/>
      <c r="AK171" s="216" t="s">
        <v>274</v>
      </c>
      <c r="AL171" s="216"/>
      <c r="AM171" s="216"/>
      <c r="AN171" s="216"/>
      <c r="AO171" s="216"/>
      <c r="AP171" s="216"/>
      <c r="AQ171" s="216"/>
      <c r="AR171" s="216"/>
      <c r="AS171" s="216"/>
      <c r="AT171" s="217">
        <f>AT172</f>
        <v>154600</v>
      </c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>
        <f>BK172</f>
        <v>154571.5</v>
      </c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35">
        <f>AT171-BK171</f>
        <v>28.5</v>
      </c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7"/>
      <c r="CH171" s="23">
        <f t="shared" si="10"/>
        <v>99.98156532988357</v>
      </c>
      <c r="CJ171" s="75"/>
      <c r="CK171" s="75"/>
      <c r="CL171" s="75"/>
      <c r="CM171" s="56"/>
      <c r="CN171" s="56"/>
      <c r="CO171" s="56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</row>
    <row r="172" spans="1:129" s="20" customFormat="1" ht="69.75" customHeight="1">
      <c r="A172" s="124" t="s">
        <v>276</v>
      </c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205">
        <v>200</v>
      </c>
      <c r="AF172" s="205"/>
      <c r="AG172" s="205"/>
      <c r="AH172" s="205"/>
      <c r="AI172" s="205"/>
      <c r="AJ172" s="205"/>
      <c r="AK172" s="204" t="s">
        <v>275</v>
      </c>
      <c r="AL172" s="204"/>
      <c r="AM172" s="204"/>
      <c r="AN172" s="204"/>
      <c r="AO172" s="204"/>
      <c r="AP172" s="204"/>
      <c r="AQ172" s="204"/>
      <c r="AR172" s="204"/>
      <c r="AS172" s="204"/>
      <c r="AT172" s="199">
        <f>AT173</f>
        <v>154600</v>
      </c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>
        <f>BK173</f>
        <v>154571.5</v>
      </c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200">
        <f>AT172-BK172</f>
        <v>28.5</v>
      </c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2"/>
      <c r="CH172" s="23">
        <f t="shared" si="10"/>
        <v>99.98156532988357</v>
      </c>
      <c r="CJ172" s="71"/>
      <c r="CK172" s="71"/>
      <c r="CL172" s="71"/>
      <c r="CM172" s="58"/>
      <c r="CN172" s="58"/>
      <c r="CO172" s="58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</row>
    <row r="173" spans="1:129" s="20" customFormat="1" ht="62.25" customHeight="1">
      <c r="A173" s="124" t="s">
        <v>478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205">
        <v>200</v>
      </c>
      <c r="AF173" s="205"/>
      <c r="AG173" s="205"/>
      <c r="AH173" s="205"/>
      <c r="AI173" s="205"/>
      <c r="AJ173" s="205"/>
      <c r="AK173" s="204" t="s">
        <v>277</v>
      </c>
      <c r="AL173" s="204"/>
      <c r="AM173" s="204"/>
      <c r="AN173" s="204"/>
      <c r="AO173" s="204"/>
      <c r="AP173" s="204"/>
      <c r="AQ173" s="204"/>
      <c r="AR173" s="204"/>
      <c r="AS173" s="204"/>
      <c r="AT173" s="199">
        <f>AT175</f>
        <v>154600</v>
      </c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>
        <f>BK175</f>
        <v>154571.5</v>
      </c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200">
        <f>AT173-BK173</f>
        <v>28.5</v>
      </c>
      <c r="BX173" s="201"/>
      <c r="BY173" s="201"/>
      <c r="BZ173" s="201"/>
      <c r="CA173" s="201"/>
      <c r="CB173" s="201"/>
      <c r="CC173" s="201"/>
      <c r="CD173" s="201"/>
      <c r="CE173" s="201"/>
      <c r="CF173" s="201"/>
      <c r="CG173" s="202"/>
      <c r="CH173" s="23">
        <f t="shared" si="10"/>
        <v>99.98156532988357</v>
      </c>
      <c r="CJ173" s="71"/>
      <c r="CK173" s="71"/>
      <c r="CL173" s="71"/>
      <c r="CM173" s="58"/>
      <c r="CN173" s="58"/>
      <c r="CO173" s="58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</row>
    <row r="174" spans="1:129" s="20" customFormat="1" ht="36.75" customHeight="1">
      <c r="A174" s="124" t="s">
        <v>387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205">
        <v>200</v>
      </c>
      <c r="AF174" s="205"/>
      <c r="AG174" s="205"/>
      <c r="AH174" s="205"/>
      <c r="AI174" s="205"/>
      <c r="AJ174" s="205"/>
      <c r="AK174" s="204" t="s">
        <v>165</v>
      </c>
      <c r="AL174" s="204"/>
      <c r="AM174" s="204"/>
      <c r="AN174" s="204"/>
      <c r="AO174" s="204"/>
      <c r="AP174" s="204"/>
      <c r="AQ174" s="204"/>
      <c r="AR174" s="204"/>
      <c r="AS174" s="204"/>
      <c r="AT174" s="199">
        <f>AT175</f>
        <v>154600</v>
      </c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>
        <f>BK175</f>
        <v>154571.5</v>
      </c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200">
        <f>AT174-BK174</f>
        <v>28.5</v>
      </c>
      <c r="BX174" s="201"/>
      <c r="BY174" s="201"/>
      <c r="BZ174" s="201"/>
      <c r="CA174" s="201"/>
      <c r="CB174" s="201"/>
      <c r="CC174" s="201"/>
      <c r="CD174" s="201"/>
      <c r="CE174" s="201"/>
      <c r="CF174" s="201"/>
      <c r="CG174" s="202"/>
      <c r="CH174" s="23">
        <f>BK174/AT174*100</f>
        <v>99.98156532988357</v>
      </c>
      <c r="CJ174" s="71"/>
      <c r="CK174" s="71"/>
      <c r="CL174" s="71"/>
      <c r="CM174" s="58"/>
      <c r="CN174" s="58"/>
      <c r="CO174" s="58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</row>
    <row r="175" spans="1:129" s="20" customFormat="1" ht="36.75" customHeight="1">
      <c r="A175" s="124" t="s">
        <v>115</v>
      </c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205">
        <v>200</v>
      </c>
      <c r="AF175" s="205"/>
      <c r="AG175" s="205"/>
      <c r="AH175" s="205"/>
      <c r="AI175" s="205"/>
      <c r="AJ175" s="205"/>
      <c r="AK175" s="204" t="s">
        <v>285</v>
      </c>
      <c r="AL175" s="204"/>
      <c r="AM175" s="204"/>
      <c r="AN175" s="204"/>
      <c r="AO175" s="204"/>
      <c r="AP175" s="204"/>
      <c r="AQ175" s="204"/>
      <c r="AR175" s="204"/>
      <c r="AS175" s="204"/>
      <c r="AT175" s="199">
        <v>154600</v>
      </c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>
        <v>154571.5</v>
      </c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200">
        <f>AT175-BK175</f>
        <v>28.5</v>
      </c>
      <c r="BX175" s="201"/>
      <c r="BY175" s="201"/>
      <c r="BZ175" s="201"/>
      <c r="CA175" s="201"/>
      <c r="CB175" s="201"/>
      <c r="CC175" s="201"/>
      <c r="CD175" s="201"/>
      <c r="CE175" s="201"/>
      <c r="CF175" s="201"/>
      <c r="CG175" s="202"/>
      <c r="CH175" s="23">
        <f t="shared" si="10"/>
        <v>99.98156532988357</v>
      </c>
      <c r="CJ175" s="71"/>
      <c r="CK175" s="71"/>
      <c r="CL175" s="71"/>
      <c r="CM175" s="58"/>
      <c r="CN175" s="58"/>
      <c r="CO175" s="58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</row>
    <row r="176" spans="1:129" s="23" customFormat="1" ht="37.5" customHeight="1">
      <c r="A176" s="272" t="s">
        <v>123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74"/>
      <c r="AE176" s="172">
        <v>200</v>
      </c>
      <c r="AF176" s="172"/>
      <c r="AG176" s="172"/>
      <c r="AH176" s="172"/>
      <c r="AI176" s="172"/>
      <c r="AJ176" s="172"/>
      <c r="AK176" s="113" t="s">
        <v>124</v>
      </c>
      <c r="AL176" s="113"/>
      <c r="AM176" s="113"/>
      <c r="AN176" s="113"/>
      <c r="AO176" s="113"/>
      <c r="AP176" s="113"/>
      <c r="AQ176" s="113"/>
      <c r="AR176" s="113"/>
      <c r="AS176" s="113"/>
      <c r="AT176" s="111">
        <f>AT181+AT177</f>
        <v>6656300</v>
      </c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>
        <f>BK181</f>
        <v>5529367.9399999995</v>
      </c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>
        <f>AT176-BK176</f>
        <v>1126932.0600000005</v>
      </c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23">
        <f t="shared" si="8"/>
        <v>83.06969247179363</v>
      </c>
      <c r="CJ176" s="75"/>
      <c r="CK176" s="75"/>
      <c r="CL176" s="75"/>
      <c r="CM176" s="56"/>
      <c r="CN176" s="56"/>
      <c r="CO176" s="56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</row>
    <row r="177" spans="1:129" s="89" customFormat="1" ht="35.25" customHeight="1">
      <c r="A177" s="115" t="s">
        <v>231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88"/>
      <c r="AE177" s="206">
        <v>200</v>
      </c>
      <c r="AF177" s="206"/>
      <c r="AG177" s="206"/>
      <c r="AH177" s="206"/>
      <c r="AI177" s="206"/>
      <c r="AJ177" s="206"/>
      <c r="AK177" s="204" t="s">
        <v>369</v>
      </c>
      <c r="AL177" s="204"/>
      <c r="AM177" s="204"/>
      <c r="AN177" s="204"/>
      <c r="AO177" s="204"/>
      <c r="AP177" s="204"/>
      <c r="AQ177" s="204"/>
      <c r="AR177" s="204"/>
      <c r="AS177" s="204"/>
      <c r="AT177" s="199">
        <f>AT178</f>
        <v>100000</v>
      </c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 t="s">
        <v>27</v>
      </c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>
        <f>AT177</f>
        <v>100000</v>
      </c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23" t="e">
        <f>BK177/AT177*100</f>
        <v>#VALUE!</v>
      </c>
      <c r="CJ177" s="90"/>
      <c r="CK177" s="90"/>
      <c r="CL177" s="90"/>
      <c r="CM177" s="91"/>
      <c r="CN177" s="91"/>
      <c r="CO177" s="91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</row>
    <row r="178" spans="1:129" s="89" customFormat="1" ht="43.5" customHeight="1">
      <c r="A178" s="115" t="s">
        <v>364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88"/>
      <c r="AE178" s="206">
        <v>200</v>
      </c>
      <c r="AF178" s="206"/>
      <c r="AG178" s="206"/>
      <c r="AH178" s="206"/>
      <c r="AI178" s="206"/>
      <c r="AJ178" s="206"/>
      <c r="AK178" s="204" t="s">
        <v>368</v>
      </c>
      <c r="AL178" s="204"/>
      <c r="AM178" s="204"/>
      <c r="AN178" s="204"/>
      <c r="AO178" s="204"/>
      <c r="AP178" s="204"/>
      <c r="AQ178" s="204"/>
      <c r="AR178" s="204"/>
      <c r="AS178" s="204"/>
      <c r="AT178" s="199">
        <f>AT179</f>
        <v>100000</v>
      </c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 t="s">
        <v>27</v>
      </c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199">
        <f>AT178</f>
        <v>100000</v>
      </c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23" t="e">
        <f>BK178/AT178*100</f>
        <v>#VALUE!</v>
      </c>
      <c r="CJ178" s="90"/>
      <c r="CK178" s="90"/>
      <c r="CL178" s="90"/>
      <c r="CM178" s="91"/>
      <c r="CN178" s="91"/>
      <c r="CO178" s="91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</row>
    <row r="179" spans="1:129" s="89" customFormat="1" ht="30.75" customHeight="1">
      <c r="A179" s="115" t="s">
        <v>456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88"/>
      <c r="AE179" s="206">
        <v>200</v>
      </c>
      <c r="AF179" s="206"/>
      <c r="AG179" s="206"/>
      <c r="AH179" s="206"/>
      <c r="AI179" s="206"/>
      <c r="AJ179" s="206"/>
      <c r="AK179" s="204" t="s">
        <v>367</v>
      </c>
      <c r="AL179" s="204"/>
      <c r="AM179" s="204"/>
      <c r="AN179" s="204"/>
      <c r="AO179" s="204"/>
      <c r="AP179" s="204"/>
      <c r="AQ179" s="204"/>
      <c r="AR179" s="204"/>
      <c r="AS179" s="204"/>
      <c r="AT179" s="199">
        <f>AT180</f>
        <v>100000</v>
      </c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 t="s">
        <v>27</v>
      </c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199">
        <f>AT179</f>
        <v>100000</v>
      </c>
      <c r="BX179" s="199"/>
      <c r="BY179" s="199"/>
      <c r="BZ179" s="199"/>
      <c r="CA179" s="199"/>
      <c r="CB179" s="199"/>
      <c r="CC179" s="199"/>
      <c r="CD179" s="199"/>
      <c r="CE179" s="199"/>
      <c r="CF179" s="199"/>
      <c r="CG179" s="199"/>
      <c r="CH179" s="23" t="e">
        <f>BK179/AT179*100</f>
        <v>#VALUE!</v>
      </c>
      <c r="CJ179" s="90"/>
      <c r="CK179" s="90"/>
      <c r="CL179" s="90"/>
      <c r="CM179" s="91"/>
      <c r="CN179" s="91"/>
      <c r="CO179" s="91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</row>
    <row r="180" spans="1:129" s="89" customFormat="1" ht="32.25" customHeight="1">
      <c r="A180" s="115" t="s">
        <v>365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88"/>
      <c r="AE180" s="206">
        <v>200</v>
      </c>
      <c r="AF180" s="206"/>
      <c r="AG180" s="206"/>
      <c r="AH180" s="206"/>
      <c r="AI180" s="206"/>
      <c r="AJ180" s="206"/>
      <c r="AK180" s="204" t="s">
        <v>366</v>
      </c>
      <c r="AL180" s="204"/>
      <c r="AM180" s="204"/>
      <c r="AN180" s="204"/>
      <c r="AO180" s="204"/>
      <c r="AP180" s="204"/>
      <c r="AQ180" s="204"/>
      <c r="AR180" s="204"/>
      <c r="AS180" s="204"/>
      <c r="AT180" s="199">
        <v>100000</v>
      </c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 t="s">
        <v>27</v>
      </c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199">
        <f>AT180</f>
        <v>100000</v>
      </c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23" t="e">
        <f>BK180/AT180*100</f>
        <v>#VALUE!</v>
      </c>
      <c r="CJ180" s="90"/>
      <c r="CK180" s="90"/>
      <c r="CL180" s="90"/>
      <c r="CM180" s="91"/>
      <c r="CN180" s="91"/>
      <c r="CO180" s="91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</row>
    <row r="181" spans="1:129" s="40" customFormat="1" ht="32.25" customHeight="1">
      <c r="A181" s="259" t="s">
        <v>197</v>
      </c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1"/>
      <c r="AD181" s="74"/>
      <c r="AE181" s="172">
        <v>200</v>
      </c>
      <c r="AF181" s="172"/>
      <c r="AG181" s="172"/>
      <c r="AH181" s="172"/>
      <c r="AI181" s="172"/>
      <c r="AJ181" s="172"/>
      <c r="AK181" s="216" t="s">
        <v>492</v>
      </c>
      <c r="AL181" s="216"/>
      <c r="AM181" s="216"/>
      <c r="AN181" s="216"/>
      <c r="AO181" s="216"/>
      <c r="AP181" s="216"/>
      <c r="AQ181" s="216"/>
      <c r="AR181" s="216"/>
      <c r="AS181" s="216"/>
      <c r="AT181" s="111">
        <f>AT182+AT188+AT195+AT200</f>
        <v>6556300</v>
      </c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>
        <f>BK182+BK188+BK200+BK195</f>
        <v>5529367.9399999995</v>
      </c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>
        <f>AT181-BK181</f>
        <v>1026932.0600000005</v>
      </c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23">
        <f t="shared" si="8"/>
        <v>84.33671339017432</v>
      </c>
      <c r="CJ181" s="76"/>
      <c r="CK181" s="76"/>
      <c r="CL181" s="76"/>
      <c r="CM181" s="63"/>
      <c r="CN181" s="63"/>
      <c r="CO181" s="63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</row>
    <row r="182" spans="1:129" s="77" customFormat="1" ht="28.5" customHeight="1">
      <c r="A182" s="146" t="s">
        <v>498</v>
      </c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206">
        <v>200</v>
      </c>
      <c r="AF182" s="206"/>
      <c r="AG182" s="206"/>
      <c r="AH182" s="206"/>
      <c r="AI182" s="206"/>
      <c r="AJ182" s="206"/>
      <c r="AK182" s="216" t="s">
        <v>493</v>
      </c>
      <c r="AL182" s="216"/>
      <c r="AM182" s="216"/>
      <c r="AN182" s="216"/>
      <c r="AO182" s="216"/>
      <c r="AP182" s="216"/>
      <c r="AQ182" s="216"/>
      <c r="AR182" s="216"/>
      <c r="AS182" s="216"/>
      <c r="AT182" s="217">
        <f>AT183</f>
        <v>2575100</v>
      </c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>
        <f>BK183</f>
        <v>2104454.71</v>
      </c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111">
        <f>AT182-BK182</f>
        <v>470645.29000000004</v>
      </c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23">
        <f t="shared" si="8"/>
        <v>81.72322278746456</v>
      </c>
      <c r="CJ182" s="78"/>
      <c r="CK182" s="78"/>
      <c r="CL182" s="78"/>
      <c r="CM182" s="79"/>
      <c r="CN182" s="79"/>
      <c r="CO182" s="79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</row>
    <row r="183" spans="1:129" s="83" customFormat="1" ht="47.25" customHeight="1">
      <c r="A183" s="115" t="s">
        <v>441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82"/>
      <c r="AE183" s="206">
        <v>200</v>
      </c>
      <c r="AF183" s="206"/>
      <c r="AG183" s="206"/>
      <c r="AH183" s="206"/>
      <c r="AI183" s="206"/>
      <c r="AJ183" s="206"/>
      <c r="AK183" s="204" t="s">
        <v>494</v>
      </c>
      <c r="AL183" s="204"/>
      <c r="AM183" s="204"/>
      <c r="AN183" s="204"/>
      <c r="AO183" s="204"/>
      <c r="AP183" s="204"/>
      <c r="AQ183" s="204"/>
      <c r="AR183" s="204"/>
      <c r="AS183" s="204"/>
      <c r="AT183" s="199">
        <f>AT184+AT187</f>
        <v>2575100</v>
      </c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>
        <f>BK184+BK187</f>
        <v>2104454.71</v>
      </c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199">
        <f>AT183-BK183</f>
        <v>470645.29000000004</v>
      </c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23">
        <f t="shared" si="8"/>
        <v>81.72322278746456</v>
      </c>
      <c r="CJ183" s="84"/>
      <c r="CK183" s="84"/>
      <c r="CL183" s="84"/>
      <c r="CM183" s="85"/>
      <c r="CN183" s="85"/>
      <c r="CO183" s="85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</row>
    <row r="184" spans="1:129" s="83" customFormat="1" ht="25.5" customHeight="1">
      <c r="A184" s="124" t="s">
        <v>387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88"/>
      <c r="AE184" s="206">
        <v>200</v>
      </c>
      <c r="AF184" s="206"/>
      <c r="AG184" s="206"/>
      <c r="AH184" s="206"/>
      <c r="AI184" s="206"/>
      <c r="AJ184" s="206"/>
      <c r="AK184" s="204" t="s">
        <v>495</v>
      </c>
      <c r="AL184" s="204"/>
      <c r="AM184" s="204"/>
      <c r="AN184" s="204"/>
      <c r="AO184" s="204"/>
      <c r="AP184" s="204"/>
      <c r="AQ184" s="204"/>
      <c r="AR184" s="204"/>
      <c r="AS184" s="204"/>
      <c r="AT184" s="199">
        <f>AT185+AT186</f>
        <v>2225100</v>
      </c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>
        <f>BK185+BK186</f>
        <v>1873153.57</v>
      </c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199">
        <f>AT184-BK184</f>
        <v>351946.42999999993</v>
      </c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23">
        <f t="shared" si="8"/>
        <v>84.18289380252573</v>
      </c>
      <c r="CJ184" s="84"/>
      <c r="CK184" s="84"/>
      <c r="CL184" s="84"/>
      <c r="CM184" s="85"/>
      <c r="CN184" s="85"/>
      <c r="CO184" s="85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</row>
    <row r="185" spans="1:129" s="83" customFormat="1" ht="23.25" customHeight="1">
      <c r="A185" s="124" t="s">
        <v>113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88"/>
      <c r="AE185" s="203">
        <v>200</v>
      </c>
      <c r="AF185" s="203"/>
      <c r="AG185" s="203"/>
      <c r="AH185" s="203"/>
      <c r="AI185" s="203"/>
      <c r="AJ185" s="203"/>
      <c r="AK185" s="204" t="s">
        <v>496</v>
      </c>
      <c r="AL185" s="204"/>
      <c r="AM185" s="204"/>
      <c r="AN185" s="204"/>
      <c r="AO185" s="204"/>
      <c r="AP185" s="204"/>
      <c r="AQ185" s="204"/>
      <c r="AR185" s="204"/>
      <c r="AS185" s="204"/>
      <c r="AT185" s="199">
        <v>1875100</v>
      </c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>
        <v>1674255.32</v>
      </c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199">
        <f>AT185-BK185</f>
        <v>200844.67999999993</v>
      </c>
      <c r="BX185" s="199"/>
      <c r="BY185" s="199"/>
      <c r="BZ185" s="199"/>
      <c r="CA185" s="199"/>
      <c r="CB185" s="199"/>
      <c r="CC185" s="199"/>
      <c r="CD185" s="199"/>
      <c r="CE185" s="199"/>
      <c r="CF185" s="199"/>
      <c r="CG185" s="199"/>
      <c r="CH185" s="23">
        <f t="shared" si="8"/>
        <v>89.2888549944003</v>
      </c>
      <c r="CJ185" s="84"/>
      <c r="CK185" s="84"/>
      <c r="CL185" s="84"/>
      <c r="CM185" s="85"/>
      <c r="CN185" s="85"/>
      <c r="CO185" s="85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</row>
    <row r="186" spans="1:129" s="83" customFormat="1" ht="28.5" customHeight="1">
      <c r="A186" s="124" t="s">
        <v>114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206">
        <v>200</v>
      </c>
      <c r="AF186" s="206"/>
      <c r="AG186" s="206"/>
      <c r="AH186" s="206"/>
      <c r="AI186" s="206"/>
      <c r="AJ186" s="206"/>
      <c r="AK186" s="204" t="s">
        <v>497</v>
      </c>
      <c r="AL186" s="204"/>
      <c r="AM186" s="204"/>
      <c r="AN186" s="204"/>
      <c r="AO186" s="204"/>
      <c r="AP186" s="204"/>
      <c r="AQ186" s="204"/>
      <c r="AR186" s="204"/>
      <c r="AS186" s="204"/>
      <c r="AT186" s="199">
        <v>350000</v>
      </c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>
        <v>198898.25</v>
      </c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>
        <f>AT186-BK186</f>
        <v>151101.75</v>
      </c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23">
        <f t="shared" si="8"/>
        <v>56.82807142857143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83" customFormat="1" ht="28.5" customHeight="1">
      <c r="A187" s="124" t="s">
        <v>117</v>
      </c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206">
        <v>200</v>
      </c>
      <c r="AF187" s="206"/>
      <c r="AG187" s="206"/>
      <c r="AH187" s="206"/>
      <c r="AI187" s="206"/>
      <c r="AJ187" s="206"/>
      <c r="AK187" s="204" t="s">
        <v>525</v>
      </c>
      <c r="AL187" s="204"/>
      <c r="AM187" s="204"/>
      <c r="AN187" s="204"/>
      <c r="AO187" s="204"/>
      <c r="AP187" s="204"/>
      <c r="AQ187" s="204"/>
      <c r="AR187" s="204"/>
      <c r="AS187" s="204"/>
      <c r="AT187" s="199">
        <v>350000</v>
      </c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>
        <v>231301.14</v>
      </c>
      <c r="BL187" s="199"/>
      <c r="BM187" s="199"/>
      <c r="BN187" s="199"/>
      <c r="BO187" s="199"/>
      <c r="BP187" s="199"/>
      <c r="BQ187" s="199"/>
      <c r="BR187" s="199"/>
      <c r="BS187" s="199"/>
      <c r="BT187" s="199"/>
      <c r="BU187" s="199"/>
      <c r="BV187" s="199"/>
      <c r="BW187" s="199">
        <f>AT187-BK187</f>
        <v>118698.85999999999</v>
      </c>
      <c r="BX187" s="199"/>
      <c r="BY187" s="199"/>
      <c r="BZ187" s="199"/>
      <c r="CA187" s="199"/>
      <c r="CB187" s="199"/>
      <c r="CC187" s="199"/>
      <c r="CD187" s="199"/>
      <c r="CE187" s="199"/>
      <c r="CF187" s="199"/>
      <c r="CG187" s="199"/>
      <c r="CH187" s="23">
        <f t="shared" si="8"/>
        <v>66.08604</v>
      </c>
      <c r="CJ187" s="84"/>
      <c r="CK187" s="84"/>
      <c r="CL187" s="84"/>
      <c r="CM187" s="85"/>
      <c r="CN187" s="85"/>
      <c r="CO187" s="85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</row>
    <row r="188" spans="1:129" s="77" customFormat="1" ht="28.5" customHeight="1">
      <c r="A188" s="146" t="s">
        <v>160</v>
      </c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206">
        <v>200</v>
      </c>
      <c r="AF188" s="206"/>
      <c r="AG188" s="206"/>
      <c r="AH188" s="206"/>
      <c r="AI188" s="206"/>
      <c r="AJ188" s="206"/>
      <c r="AK188" s="216" t="s">
        <v>499</v>
      </c>
      <c r="AL188" s="216"/>
      <c r="AM188" s="216"/>
      <c r="AN188" s="216"/>
      <c r="AO188" s="216"/>
      <c r="AP188" s="216"/>
      <c r="AQ188" s="216"/>
      <c r="AR188" s="216"/>
      <c r="AS188" s="216"/>
      <c r="AT188" s="217">
        <f>AT189</f>
        <v>3026700</v>
      </c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>
        <f>BK189</f>
        <v>2472208.24</v>
      </c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>
        <f>AT188-BK188</f>
        <v>554491.7599999998</v>
      </c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3">
        <f t="shared" si="8"/>
        <v>81.67998942742922</v>
      </c>
      <c r="CJ188" s="78"/>
      <c r="CK188" s="78"/>
      <c r="CL188" s="78"/>
      <c r="CM188" s="79"/>
      <c r="CN188" s="79"/>
      <c r="CO188" s="79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</row>
    <row r="189" spans="1:129" s="83" customFormat="1" ht="39" customHeight="1">
      <c r="A189" s="124" t="s">
        <v>441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206">
        <v>200</v>
      </c>
      <c r="AF189" s="206"/>
      <c r="AG189" s="206"/>
      <c r="AH189" s="206"/>
      <c r="AI189" s="206"/>
      <c r="AJ189" s="206"/>
      <c r="AK189" s="204" t="s">
        <v>500</v>
      </c>
      <c r="AL189" s="204"/>
      <c r="AM189" s="204"/>
      <c r="AN189" s="204"/>
      <c r="AO189" s="204"/>
      <c r="AP189" s="204"/>
      <c r="AQ189" s="204"/>
      <c r="AR189" s="204"/>
      <c r="AS189" s="204"/>
      <c r="AT189" s="199">
        <f>AT190+AT194+AT193</f>
        <v>3026700</v>
      </c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>
        <f>BK190+BK194+BK193</f>
        <v>2472208.24</v>
      </c>
      <c r="BL189" s="199"/>
      <c r="BM189" s="199"/>
      <c r="BN189" s="199"/>
      <c r="BO189" s="199"/>
      <c r="BP189" s="199"/>
      <c r="BQ189" s="199"/>
      <c r="BR189" s="199"/>
      <c r="BS189" s="199"/>
      <c r="BT189" s="199"/>
      <c r="BU189" s="199"/>
      <c r="BV189" s="199"/>
      <c r="BW189" s="199">
        <f>AT189-BK189</f>
        <v>554491.7599999998</v>
      </c>
      <c r="BX189" s="199"/>
      <c r="BY189" s="199"/>
      <c r="BZ189" s="199"/>
      <c r="CA189" s="199"/>
      <c r="CB189" s="199"/>
      <c r="CC189" s="199"/>
      <c r="CD189" s="199"/>
      <c r="CE189" s="199"/>
      <c r="CF189" s="199"/>
      <c r="CG189" s="199"/>
      <c r="CH189" s="23">
        <f t="shared" si="8"/>
        <v>81.67998942742922</v>
      </c>
      <c r="CJ189" s="84"/>
      <c r="CK189" s="84"/>
      <c r="CL189" s="84"/>
      <c r="CM189" s="85"/>
      <c r="CN189" s="85"/>
      <c r="CO189" s="85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</row>
    <row r="190" spans="1:129" s="83" customFormat="1" ht="27" customHeight="1">
      <c r="A190" s="124" t="s">
        <v>387</v>
      </c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203">
        <v>200</v>
      </c>
      <c r="AF190" s="203"/>
      <c r="AG190" s="203"/>
      <c r="AH190" s="203"/>
      <c r="AI190" s="203"/>
      <c r="AJ190" s="203"/>
      <c r="AK190" s="204" t="s">
        <v>501</v>
      </c>
      <c r="AL190" s="204"/>
      <c r="AM190" s="204"/>
      <c r="AN190" s="204"/>
      <c r="AO190" s="204"/>
      <c r="AP190" s="204"/>
      <c r="AQ190" s="204"/>
      <c r="AR190" s="204"/>
      <c r="AS190" s="204"/>
      <c r="AT190" s="199">
        <f>AT191+AT192</f>
        <v>2858200</v>
      </c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>
        <f>BK191+BK192</f>
        <v>2304201.24</v>
      </c>
      <c r="BL190" s="199"/>
      <c r="BM190" s="199"/>
      <c r="BN190" s="199"/>
      <c r="BO190" s="199"/>
      <c r="BP190" s="199"/>
      <c r="BQ190" s="199"/>
      <c r="BR190" s="199"/>
      <c r="BS190" s="199"/>
      <c r="BT190" s="199"/>
      <c r="BU190" s="199"/>
      <c r="BV190" s="199"/>
      <c r="BW190" s="199">
        <f>AT190-BK190</f>
        <v>553998.7599999998</v>
      </c>
      <c r="BX190" s="199"/>
      <c r="BY190" s="199"/>
      <c r="BZ190" s="199"/>
      <c r="CA190" s="199"/>
      <c r="CB190" s="199"/>
      <c r="CC190" s="199"/>
      <c r="CD190" s="199"/>
      <c r="CE190" s="199"/>
      <c r="CF190" s="199"/>
      <c r="CG190" s="199"/>
      <c r="CH190" s="23">
        <f t="shared" si="8"/>
        <v>80.61721503043874</v>
      </c>
      <c r="CJ190" s="84"/>
      <c r="CK190" s="84"/>
      <c r="CL190" s="84"/>
      <c r="CM190" s="85"/>
      <c r="CN190" s="85"/>
      <c r="CO190" s="85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</row>
    <row r="191" spans="1:129" s="89" customFormat="1" ht="36" customHeight="1">
      <c r="A191" s="124" t="s">
        <v>114</v>
      </c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206">
        <v>200</v>
      </c>
      <c r="AF191" s="206"/>
      <c r="AG191" s="206"/>
      <c r="AH191" s="206"/>
      <c r="AI191" s="206"/>
      <c r="AJ191" s="206"/>
      <c r="AK191" s="204" t="s">
        <v>502</v>
      </c>
      <c r="AL191" s="204"/>
      <c r="AM191" s="204"/>
      <c r="AN191" s="204"/>
      <c r="AO191" s="204"/>
      <c r="AP191" s="204"/>
      <c r="AQ191" s="204"/>
      <c r="AR191" s="204"/>
      <c r="AS191" s="204"/>
      <c r="AT191" s="199">
        <v>2833800</v>
      </c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>
        <v>2279979.62</v>
      </c>
      <c r="BL191" s="199"/>
      <c r="BM191" s="199"/>
      <c r="BN191" s="199"/>
      <c r="BO191" s="199"/>
      <c r="BP191" s="199"/>
      <c r="BQ191" s="199"/>
      <c r="BR191" s="199"/>
      <c r="BS191" s="199"/>
      <c r="BT191" s="199"/>
      <c r="BU191" s="199"/>
      <c r="BV191" s="199"/>
      <c r="BW191" s="199">
        <f>AT191-BK191</f>
        <v>553820.3799999999</v>
      </c>
      <c r="BX191" s="199"/>
      <c r="BY191" s="199"/>
      <c r="BZ191" s="199"/>
      <c r="CA191" s="199"/>
      <c r="CB191" s="199"/>
      <c r="CC191" s="199"/>
      <c r="CD191" s="199"/>
      <c r="CE191" s="199"/>
      <c r="CF191" s="199"/>
      <c r="CG191" s="199"/>
      <c r="CH191" s="23">
        <f t="shared" si="8"/>
        <v>80.45661726303904</v>
      </c>
      <c r="CJ191" s="90"/>
      <c r="CK191" s="90"/>
      <c r="CL191" s="90"/>
      <c r="CM191" s="91"/>
      <c r="CN191" s="91"/>
      <c r="CO191" s="91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</row>
    <row r="192" spans="1:129" s="100" customFormat="1" ht="36" customHeight="1">
      <c r="A192" s="124" t="s">
        <v>115</v>
      </c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211">
        <v>200</v>
      </c>
      <c r="AF192" s="211"/>
      <c r="AG192" s="211"/>
      <c r="AH192" s="211"/>
      <c r="AI192" s="211"/>
      <c r="AJ192" s="211"/>
      <c r="AK192" s="213" t="s">
        <v>362</v>
      </c>
      <c r="AL192" s="213"/>
      <c r="AM192" s="213"/>
      <c r="AN192" s="213"/>
      <c r="AO192" s="213"/>
      <c r="AP192" s="213"/>
      <c r="AQ192" s="213"/>
      <c r="AR192" s="213"/>
      <c r="AS192" s="213"/>
      <c r="AT192" s="214">
        <v>24400</v>
      </c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>
        <v>24221.62</v>
      </c>
      <c r="BL192" s="214"/>
      <c r="BM192" s="214"/>
      <c r="BN192" s="214"/>
      <c r="BO192" s="214"/>
      <c r="BP192" s="214"/>
      <c r="BQ192" s="214"/>
      <c r="BR192" s="214"/>
      <c r="BS192" s="214"/>
      <c r="BT192" s="214"/>
      <c r="BU192" s="214"/>
      <c r="BV192" s="214"/>
      <c r="BW192" s="199">
        <f>AT192-BK192</f>
        <v>178.38000000000102</v>
      </c>
      <c r="BX192" s="199"/>
      <c r="BY192" s="199"/>
      <c r="BZ192" s="199"/>
      <c r="CA192" s="199"/>
      <c r="CB192" s="199"/>
      <c r="CC192" s="199"/>
      <c r="CD192" s="199"/>
      <c r="CE192" s="199"/>
      <c r="CF192" s="199"/>
      <c r="CG192" s="199"/>
      <c r="CH192" s="95">
        <f>BK192/AT192*100</f>
        <v>99.2689344262295</v>
      </c>
      <c r="CJ192" s="101"/>
      <c r="CK192" s="101"/>
      <c r="CL192" s="101"/>
      <c r="CM192" s="102"/>
      <c r="CN192" s="102"/>
      <c r="CO192" s="102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</row>
    <row r="193" spans="1:129" s="100" customFormat="1" ht="36" customHeight="1">
      <c r="A193" s="124" t="s">
        <v>267</v>
      </c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211">
        <v>200</v>
      </c>
      <c r="AF193" s="211"/>
      <c r="AG193" s="211"/>
      <c r="AH193" s="211"/>
      <c r="AI193" s="211"/>
      <c r="AJ193" s="211"/>
      <c r="AK193" s="213" t="s">
        <v>47</v>
      </c>
      <c r="AL193" s="213"/>
      <c r="AM193" s="213"/>
      <c r="AN193" s="213"/>
      <c r="AO193" s="213"/>
      <c r="AP193" s="213"/>
      <c r="AQ193" s="213"/>
      <c r="AR193" s="213"/>
      <c r="AS193" s="213"/>
      <c r="AT193" s="214">
        <v>7000</v>
      </c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  <c r="BI193" s="214"/>
      <c r="BJ193" s="214"/>
      <c r="BK193" s="214">
        <v>6700</v>
      </c>
      <c r="BL193" s="214"/>
      <c r="BM193" s="214"/>
      <c r="BN193" s="214"/>
      <c r="BO193" s="214"/>
      <c r="BP193" s="214"/>
      <c r="BQ193" s="214"/>
      <c r="BR193" s="214"/>
      <c r="BS193" s="214"/>
      <c r="BT193" s="214"/>
      <c r="BU193" s="214"/>
      <c r="BV193" s="214"/>
      <c r="BW193" s="199">
        <f>AT193-BK193</f>
        <v>300</v>
      </c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95">
        <f>BK193/AT193*100</f>
        <v>95.71428571428572</v>
      </c>
      <c r="CJ193" s="101"/>
      <c r="CK193" s="101"/>
      <c r="CL193" s="101"/>
      <c r="CM193" s="102"/>
      <c r="CN193" s="102"/>
      <c r="CO193" s="102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</row>
    <row r="194" spans="1:129" s="100" customFormat="1" ht="36" customHeight="1">
      <c r="A194" s="212" t="s">
        <v>117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1">
        <v>200</v>
      </c>
      <c r="AF194" s="211"/>
      <c r="AG194" s="211"/>
      <c r="AH194" s="211"/>
      <c r="AI194" s="211"/>
      <c r="AJ194" s="211"/>
      <c r="AK194" s="213" t="s">
        <v>269</v>
      </c>
      <c r="AL194" s="213"/>
      <c r="AM194" s="213"/>
      <c r="AN194" s="213"/>
      <c r="AO194" s="213"/>
      <c r="AP194" s="213"/>
      <c r="AQ194" s="213"/>
      <c r="AR194" s="213"/>
      <c r="AS194" s="213"/>
      <c r="AT194" s="214">
        <v>161500</v>
      </c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  <c r="BI194" s="214"/>
      <c r="BJ194" s="214"/>
      <c r="BK194" s="214">
        <v>161307</v>
      </c>
      <c r="BL194" s="214"/>
      <c r="BM194" s="214"/>
      <c r="BN194" s="214"/>
      <c r="BO194" s="214"/>
      <c r="BP194" s="214"/>
      <c r="BQ194" s="214"/>
      <c r="BR194" s="214"/>
      <c r="BS194" s="214"/>
      <c r="BT194" s="214"/>
      <c r="BU194" s="214"/>
      <c r="BV194" s="214"/>
      <c r="BW194" s="199">
        <f>AT194-BK194</f>
        <v>193</v>
      </c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95">
        <f>BK194/AT194*100</f>
        <v>99.88049535603714</v>
      </c>
      <c r="CJ194" s="101"/>
      <c r="CK194" s="101"/>
      <c r="CL194" s="101"/>
      <c r="CM194" s="102"/>
      <c r="CN194" s="102"/>
      <c r="CO194" s="102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</row>
    <row r="195" spans="1:129" s="77" customFormat="1" ht="36" customHeight="1">
      <c r="A195" s="146" t="s">
        <v>161</v>
      </c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206">
        <v>200</v>
      </c>
      <c r="AF195" s="206"/>
      <c r="AG195" s="206"/>
      <c r="AH195" s="206"/>
      <c r="AI195" s="206"/>
      <c r="AJ195" s="206"/>
      <c r="AK195" s="216" t="s">
        <v>503</v>
      </c>
      <c r="AL195" s="216"/>
      <c r="AM195" s="216"/>
      <c r="AN195" s="216"/>
      <c r="AO195" s="216"/>
      <c r="AP195" s="216"/>
      <c r="AQ195" s="216"/>
      <c r="AR195" s="216"/>
      <c r="AS195" s="216"/>
      <c r="AT195" s="268">
        <f>AT196</f>
        <v>199600</v>
      </c>
      <c r="AU195" s="268"/>
      <c r="AV195" s="268"/>
      <c r="AW195" s="268"/>
      <c r="AX195" s="268"/>
      <c r="AY195" s="268"/>
      <c r="AZ195" s="268"/>
      <c r="BA195" s="268"/>
      <c r="BB195" s="268"/>
      <c r="BC195" s="268"/>
      <c r="BD195" s="268"/>
      <c r="BE195" s="268"/>
      <c r="BF195" s="268"/>
      <c r="BG195" s="268"/>
      <c r="BH195" s="268"/>
      <c r="BI195" s="268"/>
      <c r="BJ195" s="268"/>
      <c r="BK195" s="217">
        <f>BK196</f>
        <v>198621.43</v>
      </c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>
        <f>AT195-BK195</f>
        <v>978.570000000007</v>
      </c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3">
        <f t="shared" si="8"/>
        <v>99.50973446893786</v>
      </c>
      <c r="CJ195" s="78"/>
      <c r="CK195" s="78"/>
      <c r="CL195" s="78"/>
      <c r="CM195" s="79"/>
      <c r="CN195" s="79"/>
      <c r="CO195" s="79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</row>
    <row r="196" spans="1:129" s="83" customFormat="1" ht="36" customHeight="1">
      <c r="A196" s="124" t="s">
        <v>441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206">
        <v>200</v>
      </c>
      <c r="AF196" s="206"/>
      <c r="AG196" s="206"/>
      <c r="AH196" s="206"/>
      <c r="AI196" s="206"/>
      <c r="AJ196" s="206"/>
      <c r="AK196" s="204" t="s">
        <v>504</v>
      </c>
      <c r="AL196" s="204"/>
      <c r="AM196" s="204"/>
      <c r="AN196" s="204"/>
      <c r="AO196" s="204"/>
      <c r="AP196" s="204"/>
      <c r="AQ196" s="204"/>
      <c r="AR196" s="204"/>
      <c r="AS196" s="204"/>
      <c r="AT196" s="262">
        <f>AT197</f>
        <v>199600</v>
      </c>
      <c r="AU196" s="262"/>
      <c r="AV196" s="262"/>
      <c r="AW196" s="262"/>
      <c r="AX196" s="262"/>
      <c r="AY196" s="262"/>
      <c r="AZ196" s="262"/>
      <c r="BA196" s="262"/>
      <c r="BB196" s="262"/>
      <c r="BC196" s="262"/>
      <c r="BD196" s="262"/>
      <c r="BE196" s="262"/>
      <c r="BF196" s="262"/>
      <c r="BG196" s="262"/>
      <c r="BH196" s="262"/>
      <c r="BI196" s="262"/>
      <c r="BJ196" s="262"/>
      <c r="BK196" s="199">
        <f>BK197</f>
        <v>198621.43</v>
      </c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199">
        <f>AT196-BK196</f>
        <v>978.570000000007</v>
      </c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23">
        <f aca="true" t="shared" si="11" ref="CH196:CH237">BK196/AT196*100</f>
        <v>99.50973446893786</v>
      </c>
      <c r="CJ196" s="84"/>
      <c r="CK196" s="84"/>
      <c r="CL196" s="84"/>
      <c r="CM196" s="85"/>
      <c r="CN196" s="85"/>
      <c r="CO196" s="85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</row>
    <row r="197" spans="1:129" s="83" customFormat="1" ht="36" customHeight="1">
      <c r="A197" s="124" t="s">
        <v>387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206">
        <v>200</v>
      </c>
      <c r="AF197" s="206"/>
      <c r="AG197" s="206"/>
      <c r="AH197" s="206"/>
      <c r="AI197" s="206"/>
      <c r="AJ197" s="206"/>
      <c r="AK197" s="204" t="s">
        <v>505</v>
      </c>
      <c r="AL197" s="204"/>
      <c r="AM197" s="204"/>
      <c r="AN197" s="204"/>
      <c r="AO197" s="204"/>
      <c r="AP197" s="204"/>
      <c r="AQ197" s="204"/>
      <c r="AR197" s="204"/>
      <c r="AS197" s="204"/>
      <c r="AT197" s="199">
        <f>AT198+AT199</f>
        <v>199600</v>
      </c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>
        <f>BK198+BK199</f>
        <v>198621.43</v>
      </c>
      <c r="BL197" s="199"/>
      <c r="BM197" s="199"/>
      <c r="BN197" s="199"/>
      <c r="BO197" s="199"/>
      <c r="BP197" s="199"/>
      <c r="BQ197" s="199"/>
      <c r="BR197" s="199"/>
      <c r="BS197" s="199"/>
      <c r="BT197" s="199"/>
      <c r="BU197" s="199"/>
      <c r="BV197" s="199"/>
      <c r="BW197" s="199">
        <f>AT197-BK197</f>
        <v>978.570000000007</v>
      </c>
      <c r="BX197" s="199"/>
      <c r="BY197" s="199"/>
      <c r="BZ197" s="199"/>
      <c r="CA197" s="199"/>
      <c r="CB197" s="199"/>
      <c r="CC197" s="199"/>
      <c r="CD197" s="199"/>
      <c r="CE197" s="199"/>
      <c r="CF197" s="199"/>
      <c r="CG197" s="199"/>
      <c r="CH197" s="23">
        <f t="shared" si="11"/>
        <v>99.50973446893786</v>
      </c>
      <c r="CJ197" s="84"/>
      <c r="CK197" s="84"/>
      <c r="CL197" s="84"/>
      <c r="CM197" s="85"/>
      <c r="CN197" s="85"/>
      <c r="CO197" s="85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</row>
    <row r="198" spans="1:129" s="89" customFormat="1" ht="36" customHeight="1">
      <c r="A198" s="124" t="s">
        <v>114</v>
      </c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206">
        <v>200</v>
      </c>
      <c r="AF198" s="206"/>
      <c r="AG198" s="206"/>
      <c r="AH198" s="206"/>
      <c r="AI198" s="206"/>
      <c r="AJ198" s="206"/>
      <c r="AK198" s="204" t="s">
        <v>506</v>
      </c>
      <c r="AL198" s="204"/>
      <c r="AM198" s="204"/>
      <c r="AN198" s="204"/>
      <c r="AO198" s="204"/>
      <c r="AP198" s="204"/>
      <c r="AQ198" s="204"/>
      <c r="AR198" s="204"/>
      <c r="AS198" s="204"/>
      <c r="AT198" s="199">
        <v>195900</v>
      </c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>
        <v>194968.58</v>
      </c>
      <c r="BL198" s="199"/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199">
        <f>AT198-BK198</f>
        <v>931.4200000000128</v>
      </c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23">
        <f t="shared" si="11"/>
        <v>99.52454313425217</v>
      </c>
      <c r="CJ198" s="90"/>
      <c r="CK198" s="90"/>
      <c r="CL198" s="90"/>
      <c r="CM198" s="91"/>
      <c r="CN198" s="91"/>
      <c r="CO198" s="91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</row>
    <row r="199" spans="1:129" s="89" customFormat="1" ht="36" customHeight="1">
      <c r="A199" s="124" t="s">
        <v>115</v>
      </c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206">
        <v>200</v>
      </c>
      <c r="AF199" s="206"/>
      <c r="AG199" s="206"/>
      <c r="AH199" s="206"/>
      <c r="AI199" s="206"/>
      <c r="AJ199" s="206"/>
      <c r="AK199" s="204" t="s">
        <v>305</v>
      </c>
      <c r="AL199" s="204"/>
      <c r="AM199" s="204"/>
      <c r="AN199" s="204"/>
      <c r="AO199" s="204"/>
      <c r="AP199" s="204"/>
      <c r="AQ199" s="204"/>
      <c r="AR199" s="204"/>
      <c r="AS199" s="204"/>
      <c r="AT199" s="199">
        <v>3700</v>
      </c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199"/>
      <c r="BK199" s="199">
        <v>3652.85</v>
      </c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199">
        <f>AT199-BK199</f>
        <v>47.15000000000009</v>
      </c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23">
        <f>BK199/AT199*100</f>
        <v>98.72567567567567</v>
      </c>
      <c r="CJ199" s="90"/>
      <c r="CK199" s="90"/>
      <c r="CL199" s="90"/>
      <c r="CM199" s="91"/>
      <c r="CN199" s="91"/>
      <c r="CO199" s="91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</row>
    <row r="200" spans="1:129" s="77" customFormat="1" ht="36" customHeight="1">
      <c r="A200" s="146" t="s">
        <v>125</v>
      </c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206">
        <v>200</v>
      </c>
      <c r="AF200" s="206"/>
      <c r="AG200" s="206"/>
      <c r="AH200" s="206"/>
      <c r="AI200" s="206"/>
      <c r="AJ200" s="206"/>
      <c r="AK200" s="216" t="s">
        <v>507</v>
      </c>
      <c r="AL200" s="216"/>
      <c r="AM200" s="216"/>
      <c r="AN200" s="216"/>
      <c r="AO200" s="216"/>
      <c r="AP200" s="216"/>
      <c r="AQ200" s="216"/>
      <c r="AR200" s="216"/>
      <c r="AS200" s="216"/>
      <c r="AT200" s="268">
        <f>AT201</f>
        <v>754900</v>
      </c>
      <c r="AU200" s="268"/>
      <c r="AV200" s="268"/>
      <c r="AW200" s="268"/>
      <c r="AX200" s="268"/>
      <c r="AY200" s="268"/>
      <c r="AZ200" s="268"/>
      <c r="BA200" s="268"/>
      <c r="BB200" s="268"/>
      <c r="BC200" s="268"/>
      <c r="BD200" s="268"/>
      <c r="BE200" s="268"/>
      <c r="BF200" s="268"/>
      <c r="BG200" s="268"/>
      <c r="BH200" s="268"/>
      <c r="BI200" s="268"/>
      <c r="BJ200" s="268"/>
      <c r="BK200" s="217">
        <f>BK201</f>
        <v>754083.56</v>
      </c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>
        <f>AT200-BK200</f>
        <v>816.4399999999441</v>
      </c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3">
        <f t="shared" si="11"/>
        <v>99.89184792687774</v>
      </c>
      <c r="CJ200" s="78"/>
      <c r="CK200" s="78"/>
      <c r="CL200" s="78"/>
      <c r="CM200" s="79"/>
      <c r="CN200" s="79"/>
      <c r="CO200" s="79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</row>
    <row r="201" spans="1:129" s="83" customFormat="1" ht="36" customHeight="1">
      <c r="A201" s="124" t="s">
        <v>441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206">
        <v>200</v>
      </c>
      <c r="AF201" s="206"/>
      <c r="AG201" s="206"/>
      <c r="AH201" s="206"/>
      <c r="AI201" s="206"/>
      <c r="AJ201" s="206"/>
      <c r="AK201" s="204" t="s">
        <v>508</v>
      </c>
      <c r="AL201" s="204"/>
      <c r="AM201" s="204"/>
      <c r="AN201" s="204"/>
      <c r="AO201" s="204"/>
      <c r="AP201" s="204"/>
      <c r="AQ201" s="204"/>
      <c r="AR201" s="204"/>
      <c r="AS201" s="204"/>
      <c r="AT201" s="262">
        <f>AT202+AT205+AT206</f>
        <v>754900</v>
      </c>
      <c r="AU201" s="262"/>
      <c r="AV201" s="262"/>
      <c r="AW201" s="262"/>
      <c r="AX201" s="262"/>
      <c r="AY201" s="262"/>
      <c r="AZ201" s="262"/>
      <c r="BA201" s="262"/>
      <c r="BB201" s="262"/>
      <c r="BC201" s="262"/>
      <c r="BD201" s="262"/>
      <c r="BE201" s="262"/>
      <c r="BF201" s="262"/>
      <c r="BG201" s="262"/>
      <c r="BH201" s="262"/>
      <c r="BI201" s="262"/>
      <c r="BJ201" s="262"/>
      <c r="BK201" s="199">
        <f>BK202+BK205+BK206</f>
        <v>754083.56</v>
      </c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199">
        <f>AT201-BK201</f>
        <v>816.4399999999441</v>
      </c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23">
        <f t="shared" si="11"/>
        <v>99.89184792687774</v>
      </c>
      <c r="CJ201" s="84"/>
      <c r="CK201" s="84"/>
      <c r="CL201" s="84"/>
      <c r="CM201" s="85"/>
      <c r="CN201" s="85"/>
      <c r="CO201" s="85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</row>
    <row r="202" spans="1:129" s="83" customFormat="1" ht="36" customHeight="1">
      <c r="A202" s="124" t="s">
        <v>387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206">
        <v>200</v>
      </c>
      <c r="AF202" s="206"/>
      <c r="AG202" s="206"/>
      <c r="AH202" s="206"/>
      <c r="AI202" s="206"/>
      <c r="AJ202" s="206"/>
      <c r="AK202" s="204" t="s">
        <v>509</v>
      </c>
      <c r="AL202" s="204"/>
      <c r="AM202" s="204"/>
      <c r="AN202" s="204"/>
      <c r="AO202" s="204"/>
      <c r="AP202" s="204"/>
      <c r="AQ202" s="204"/>
      <c r="AR202" s="204"/>
      <c r="AS202" s="204"/>
      <c r="AT202" s="199">
        <f>AT203+AT204</f>
        <v>590400</v>
      </c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199"/>
      <c r="BK202" s="199">
        <f>BK203+BK204</f>
        <v>589720.9</v>
      </c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199">
        <f>AT202-BK202</f>
        <v>679.0999999999767</v>
      </c>
      <c r="BX202" s="199"/>
      <c r="BY202" s="199"/>
      <c r="BZ202" s="199"/>
      <c r="CA202" s="199"/>
      <c r="CB202" s="199"/>
      <c r="CC202" s="199"/>
      <c r="CD202" s="199"/>
      <c r="CE202" s="199"/>
      <c r="CF202" s="199"/>
      <c r="CG202" s="199"/>
      <c r="CH202" s="23">
        <f t="shared" si="11"/>
        <v>99.88497628726287</v>
      </c>
      <c r="CJ202" s="84"/>
      <c r="CK202" s="84"/>
      <c r="CL202" s="84"/>
      <c r="CM202" s="85"/>
      <c r="CN202" s="85"/>
      <c r="CO202" s="85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</row>
    <row r="203" spans="1:129" s="89" customFormat="1" ht="36" customHeight="1">
      <c r="A203" s="124" t="s">
        <v>114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206">
        <v>200</v>
      </c>
      <c r="AF203" s="206"/>
      <c r="AG203" s="206"/>
      <c r="AH203" s="206"/>
      <c r="AI203" s="206"/>
      <c r="AJ203" s="206"/>
      <c r="AK203" s="204" t="s">
        <v>510</v>
      </c>
      <c r="AL203" s="204"/>
      <c r="AM203" s="204"/>
      <c r="AN203" s="204"/>
      <c r="AO203" s="204"/>
      <c r="AP203" s="204"/>
      <c r="AQ203" s="204"/>
      <c r="AR203" s="204"/>
      <c r="AS203" s="204"/>
      <c r="AT203" s="199">
        <v>306000</v>
      </c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>
        <v>305382</v>
      </c>
      <c r="BL203" s="199"/>
      <c r="BM203" s="199"/>
      <c r="BN203" s="199"/>
      <c r="BO203" s="199"/>
      <c r="BP203" s="199"/>
      <c r="BQ203" s="199"/>
      <c r="BR203" s="199"/>
      <c r="BS203" s="199"/>
      <c r="BT203" s="199"/>
      <c r="BU203" s="199"/>
      <c r="BV203" s="199"/>
      <c r="BW203" s="199">
        <f>AT203-BK203</f>
        <v>618</v>
      </c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23">
        <f t="shared" si="11"/>
        <v>99.79803921568627</v>
      </c>
      <c r="CJ203" s="90"/>
      <c r="CK203" s="90"/>
      <c r="CL203" s="90"/>
      <c r="CM203" s="91"/>
      <c r="CN203" s="91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</row>
    <row r="204" spans="1:129" s="89" customFormat="1" ht="36" customHeight="1">
      <c r="A204" s="124" t="s">
        <v>115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206">
        <v>200</v>
      </c>
      <c r="AF204" s="206"/>
      <c r="AG204" s="206"/>
      <c r="AH204" s="206"/>
      <c r="AI204" s="206"/>
      <c r="AJ204" s="206"/>
      <c r="AK204" s="204" t="s">
        <v>553</v>
      </c>
      <c r="AL204" s="204"/>
      <c r="AM204" s="204"/>
      <c r="AN204" s="204"/>
      <c r="AO204" s="204"/>
      <c r="AP204" s="204"/>
      <c r="AQ204" s="204"/>
      <c r="AR204" s="204"/>
      <c r="AS204" s="204"/>
      <c r="AT204" s="199">
        <v>284400</v>
      </c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>
        <v>284338.9</v>
      </c>
      <c r="BL204" s="199"/>
      <c r="BM204" s="199"/>
      <c r="BN204" s="199"/>
      <c r="BO204" s="199"/>
      <c r="BP204" s="199"/>
      <c r="BQ204" s="199"/>
      <c r="BR204" s="199"/>
      <c r="BS204" s="199"/>
      <c r="BT204" s="199"/>
      <c r="BU204" s="199"/>
      <c r="BV204" s="199"/>
      <c r="BW204" s="199">
        <f>AT204-BK204</f>
        <v>61.09999999997672</v>
      </c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23">
        <f t="shared" si="11"/>
        <v>99.97851617440226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36" customHeight="1">
      <c r="A205" s="124" t="s">
        <v>267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206">
        <v>200</v>
      </c>
      <c r="AF205" s="206"/>
      <c r="AG205" s="206"/>
      <c r="AH205" s="206"/>
      <c r="AI205" s="206"/>
      <c r="AJ205" s="206"/>
      <c r="AK205" s="204" t="s">
        <v>286</v>
      </c>
      <c r="AL205" s="204"/>
      <c r="AM205" s="204"/>
      <c r="AN205" s="204"/>
      <c r="AO205" s="204"/>
      <c r="AP205" s="204"/>
      <c r="AQ205" s="204"/>
      <c r="AR205" s="204"/>
      <c r="AS205" s="204"/>
      <c r="AT205" s="199">
        <v>33000</v>
      </c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199"/>
      <c r="BK205" s="199">
        <v>33000</v>
      </c>
      <c r="BL205" s="199"/>
      <c r="BM205" s="199"/>
      <c r="BN205" s="199"/>
      <c r="BO205" s="199"/>
      <c r="BP205" s="199"/>
      <c r="BQ205" s="199"/>
      <c r="BR205" s="199"/>
      <c r="BS205" s="199"/>
      <c r="BT205" s="199"/>
      <c r="BU205" s="199"/>
      <c r="BV205" s="199"/>
      <c r="BW205" s="199" t="s">
        <v>27</v>
      </c>
      <c r="BX205" s="199"/>
      <c r="BY205" s="199"/>
      <c r="BZ205" s="199"/>
      <c r="CA205" s="199"/>
      <c r="CB205" s="199"/>
      <c r="CC205" s="199"/>
      <c r="CD205" s="199"/>
      <c r="CE205" s="199"/>
      <c r="CF205" s="199"/>
      <c r="CG205" s="199"/>
      <c r="CH205" s="23">
        <f>BK205/AT205*100</f>
        <v>100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9" customFormat="1" ht="36" customHeight="1">
      <c r="A206" s="212" t="s">
        <v>117</v>
      </c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06">
        <v>200</v>
      </c>
      <c r="AF206" s="206"/>
      <c r="AG206" s="206"/>
      <c r="AH206" s="206"/>
      <c r="AI206" s="206"/>
      <c r="AJ206" s="206"/>
      <c r="AK206" s="204" t="s">
        <v>287</v>
      </c>
      <c r="AL206" s="204"/>
      <c r="AM206" s="204"/>
      <c r="AN206" s="204"/>
      <c r="AO206" s="204"/>
      <c r="AP206" s="204"/>
      <c r="AQ206" s="204"/>
      <c r="AR206" s="204"/>
      <c r="AS206" s="204"/>
      <c r="AT206" s="199">
        <v>131500</v>
      </c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>
        <v>131362.66</v>
      </c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>
        <f>AT206-BK206</f>
        <v>137.3399999999965</v>
      </c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23">
        <f>BK206/AT206*100</f>
        <v>99.89555893536122</v>
      </c>
      <c r="CJ206" s="90"/>
      <c r="CK206" s="90"/>
      <c r="CL206" s="90"/>
      <c r="CM206" s="91"/>
      <c r="CN206" s="91"/>
      <c r="CO206" s="91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</row>
    <row r="207" spans="1:129" s="89" customFormat="1" ht="36" customHeight="1">
      <c r="A207" s="146" t="s">
        <v>200</v>
      </c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206">
        <v>200</v>
      </c>
      <c r="AF207" s="206"/>
      <c r="AG207" s="206"/>
      <c r="AH207" s="206"/>
      <c r="AI207" s="206"/>
      <c r="AJ207" s="206"/>
      <c r="AK207" s="216" t="s">
        <v>526</v>
      </c>
      <c r="AL207" s="216"/>
      <c r="AM207" s="216"/>
      <c r="AN207" s="216"/>
      <c r="AO207" s="216"/>
      <c r="AP207" s="216"/>
      <c r="AQ207" s="216"/>
      <c r="AR207" s="216"/>
      <c r="AS207" s="216"/>
      <c r="AT207" s="217">
        <f>AT208</f>
        <v>2808700</v>
      </c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>
        <f aca="true" t="shared" si="12" ref="BK207:BK219">BK208</f>
        <v>1484412.59</v>
      </c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>
        <f>AT207-BK207</f>
        <v>1324287.41</v>
      </c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3">
        <f t="shared" si="11"/>
        <v>52.85052123758322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129" s="83" customFormat="1" ht="36" customHeight="1">
      <c r="A208" s="146" t="s">
        <v>511</v>
      </c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206">
        <v>200</v>
      </c>
      <c r="AF208" s="206"/>
      <c r="AG208" s="206"/>
      <c r="AH208" s="206"/>
      <c r="AI208" s="206"/>
      <c r="AJ208" s="206"/>
      <c r="AK208" s="216" t="s">
        <v>527</v>
      </c>
      <c r="AL208" s="216"/>
      <c r="AM208" s="216"/>
      <c r="AN208" s="216"/>
      <c r="AO208" s="216"/>
      <c r="AP208" s="216"/>
      <c r="AQ208" s="216"/>
      <c r="AR208" s="216"/>
      <c r="AS208" s="216"/>
      <c r="AT208" s="217">
        <f>AT214+AT209</f>
        <v>2808700</v>
      </c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>
        <f>BK214</f>
        <v>1484412.59</v>
      </c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>
        <f>AT208-BK208</f>
        <v>1324287.41</v>
      </c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3">
        <f t="shared" si="11"/>
        <v>52.85052123758322</v>
      </c>
      <c r="CJ208" s="84"/>
      <c r="CK208" s="84"/>
      <c r="CL208" s="84"/>
      <c r="CM208" s="85"/>
      <c r="CN208" s="85"/>
      <c r="CO208" s="85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</row>
    <row r="209" spans="1:129" s="89" customFormat="1" ht="36" customHeight="1">
      <c r="A209" s="124" t="s">
        <v>151</v>
      </c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203">
        <v>200</v>
      </c>
      <c r="AF209" s="203"/>
      <c r="AG209" s="203"/>
      <c r="AH209" s="203"/>
      <c r="AI209" s="203"/>
      <c r="AJ209" s="203"/>
      <c r="AK209" s="204" t="s">
        <v>311</v>
      </c>
      <c r="AL209" s="204"/>
      <c r="AM209" s="204"/>
      <c r="AN209" s="204"/>
      <c r="AO209" s="204"/>
      <c r="AP209" s="204"/>
      <c r="AQ209" s="204"/>
      <c r="AR209" s="204"/>
      <c r="AS209" s="204"/>
      <c r="AT209" s="199">
        <f>AT210</f>
        <v>142700</v>
      </c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 t="str">
        <f t="shared" si="12"/>
        <v>-</v>
      </c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>
        <f>AT209</f>
        <v>142700</v>
      </c>
      <c r="BX209" s="199"/>
      <c r="BY209" s="199"/>
      <c r="BZ209" s="199"/>
      <c r="CA209" s="199"/>
      <c r="CB209" s="199"/>
      <c r="CC209" s="199"/>
      <c r="CD209" s="199"/>
      <c r="CE209" s="199"/>
      <c r="CF209" s="199"/>
      <c r="CG209" s="199"/>
      <c r="CH209" s="23" t="e">
        <f t="shared" si="11"/>
        <v>#VALUE!</v>
      </c>
      <c r="CJ209" s="90"/>
      <c r="CK209" s="90"/>
      <c r="CL209" s="90"/>
      <c r="CM209" s="91"/>
      <c r="CN209" s="91"/>
      <c r="CO209" s="91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</row>
    <row r="210" spans="1:129" s="89" customFormat="1" ht="124.5" customHeight="1">
      <c r="A210" s="124" t="s">
        <v>310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203">
        <v>200</v>
      </c>
      <c r="AF210" s="203"/>
      <c r="AG210" s="203"/>
      <c r="AH210" s="203"/>
      <c r="AI210" s="203"/>
      <c r="AJ210" s="203"/>
      <c r="AK210" s="204" t="s">
        <v>309</v>
      </c>
      <c r="AL210" s="204"/>
      <c r="AM210" s="204"/>
      <c r="AN210" s="204"/>
      <c r="AO210" s="204"/>
      <c r="AP210" s="204"/>
      <c r="AQ210" s="204"/>
      <c r="AR210" s="204"/>
      <c r="AS210" s="204"/>
      <c r="AT210" s="199">
        <f>AT211</f>
        <v>142700</v>
      </c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 t="str">
        <f t="shared" si="12"/>
        <v>-</v>
      </c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>
        <f>AT210</f>
        <v>142700</v>
      </c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23" t="e">
        <f t="shared" si="11"/>
        <v>#VALUE!</v>
      </c>
      <c r="CJ210" s="90"/>
      <c r="CK210" s="90"/>
      <c r="CL210" s="90"/>
      <c r="CM210" s="91"/>
      <c r="CN210" s="91"/>
      <c r="CO210" s="91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</row>
    <row r="211" spans="1:129" s="89" customFormat="1" ht="39" customHeight="1">
      <c r="A211" s="124" t="s">
        <v>456</v>
      </c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203">
        <v>200</v>
      </c>
      <c r="AF211" s="203"/>
      <c r="AG211" s="203"/>
      <c r="AH211" s="203"/>
      <c r="AI211" s="203"/>
      <c r="AJ211" s="203"/>
      <c r="AK211" s="204" t="s">
        <v>308</v>
      </c>
      <c r="AL211" s="204"/>
      <c r="AM211" s="204"/>
      <c r="AN211" s="204"/>
      <c r="AO211" s="204"/>
      <c r="AP211" s="204"/>
      <c r="AQ211" s="204"/>
      <c r="AR211" s="204"/>
      <c r="AS211" s="204"/>
      <c r="AT211" s="199">
        <f>AT212</f>
        <v>142700</v>
      </c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 t="str">
        <f t="shared" si="12"/>
        <v>-</v>
      </c>
      <c r="BL211" s="199"/>
      <c r="BM211" s="199"/>
      <c r="BN211" s="199"/>
      <c r="BO211" s="199"/>
      <c r="BP211" s="199"/>
      <c r="BQ211" s="199"/>
      <c r="BR211" s="199"/>
      <c r="BS211" s="199"/>
      <c r="BT211" s="199"/>
      <c r="BU211" s="199"/>
      <c r="BV211" s="199"/>
      <c r="BW211" s="199">
        <f>AT211</f>
        <v>142700</v>
      </c>
      <c r="BX211" s="199"/>
      <c r="BY211" s="199"/>
      <c r="BZ211" s="199"/>
      <c r="CA211" s="199"/>
      <c r="CB211" s="199"/>
      <c r="CC211" s="199"/>
      <c r="CD211" s="199"/>
      <c r="CE211" s="199"/>
      <c r="CF211" s="199"/>
      <c r="CG211" s="199"/>
      <c r="CH211" s="23" t="e">
        <f t="shared" si="11"/>
        <v>#VALUE!</v>
      </c>
      <c r="CJ211" s="90"/>
      <c r="CK211" s="90"/>
      <c r="CL211" s="90"/>
      <c r="CM211" s="91"/>
      <c r="CN211" s="91"/>
      <c r="CO211" s="91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</row>
    <row r="212" spans="1:129" s="89" customFormat="1" ht="36" customHeight="1">
      <c r="A212" s="124" t="s">
        <v>516</v>
      </c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203">
        <v>200</v>
      </c>
      <c r="AF212" s="203"/>
      <c r="AG212" s="203"/>
      <c r="AH212" s="203"/>
      <c r="AI212" s="203"/>
      <c r="AJ212" s="203"/>
      <c r="AK212" s="204" t="s">
        <v>307</v>
      </c>
      <c r="AL212" s="204"/>
      <c r="AM212" s="204"/>
      <c r="AN212" s="204"/>
      <c r="AO212" s="204"/>
      <c r="AP212" s="204"/>
      <c r="AQ212" s="204"/>
      <c r="AR212" s="204"/>
      <c r="AS212" s="204"/>
      <c r="AT212" s="199">
        <f>AT213</f>
        <v>142700</v>
      </c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 t="str">
        <f t="shared" si="12"/>
        <v>-</v>
      </c>
      <c r="BL212" s="199"/>
      <c r="BM212" s="199"/>
      <c r="BN212" s="199"/>
      <c r="BO212" s="199"/>
      <c r="BP212" s="199"/>
      <c r="BQ212" s="199"/>
      <c r="BR212" s="199"/>
      <c r="BS212" s="199"/>
      <c r="BT212" s="199"/>
      <c r="BU212" s="199"/>
      <c r="BV212" s="199"/>
      <c r="BW212" s="199">
        <f>AT212</f>
        <v>142700</v>
      </c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23" t="e">
        <f t="shared" si="11"/>
        <v>#VALUE!</v>
      </c>
      <c r="CJ212" s="90"/>
      <c r="CK212" s="90"/>
      <c r="CL212" s="90"/>
      <c r="CM212" s="91"/>
      <c r="CN212" s="91"/>
      <c r="CO212" s="91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</row>
    <row r="213" spans="1:129" s="89" customFormat="1" ht="43.5" customHeight="1">
      <c r="A213" s="124" t="s">
        <v>515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203">
        <v>200</v>
      </c>
      <c r="AF213" s="203"/>
      <c r="AG213" s="203"/>
      <c r="AH213" s="203"/>
      <c r="AI213" s="203"/>
      <c r="AJ213" s="203"/>
      <c r="AK213" s="204" t="s">
        <v>306</v>
      </c>
      <c r="AL213" s="204"/>
      <c r="AM213" s="204"/>
      <c r="AN213" s="204"/>
      <c r="AO213" s="204"/>
      <c r="AP213" s="204"/>
      <c r="AQ213" s="204"/>
      <c r="AR213" s="204"/>
      <c r="AS213" s="204"/>
      <c r="AT213" s="199">
        <v>142700</v>
      </c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  <c r="BI213" s="199"/>
      <c r="BJ213" s="199"/>
      <c r="BK213" s="199" t="s">
        <v>27</v>
      </c>
      <c r="BL213" s="199"/>
      <c r="BM213" s="199"/>
      <c r="BN213" s="199"/>
      <c r="BO213" s="199"/>
      <c r="BP213" s="199"/>
      <c r="BQ213" s="199"/>
      <c r="BR213" s="199"/>
      <c r="BS213" s="199"/>
      <c r="BT213" s="199"/>
      <c r="BU213" s="199"/>
      <c r="BV213" s="199"/>
      <c r="BW213" s="199">
        <f>AT213</f>
        <v>142700</v>
      </c>
      <c r="BX213" s="199"/>
      <c r="BY213" s="199"/>
      <c r="BZ213" s="199"/>
      <c r="CA213" s="199"/>
      <c r="CB213" s="199"/>
      <c r="CC213" s="199"/>
      <c r="CD213" s="199"/>
      <c r="CE213" s="199"/>
      <c r="CF213" s="199"/>
      <c r="CG213" s="199"/>
      <c r="CH213" s="23" t="e">
        <f t="shared" si="11"/>
        <v>#VALUE!</v>
      </c>
      <c r="CJ213" s="90"/>
      <c r="CK213" s="90"/>
      <c r="CL213" s="90"/>
      <c r="CM213" s="91"/>
      <c r="CN213" s="91"/>
      <c r="CO213" s="91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</row>
    <row r="214" spans="1:129" s="89" customFormat="1" ht="36" customHeight="1">
      <c r="A214" s="124" t="s">
        <v>512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203">
        <v>200</v>
      </c>
      <c r="AF214" s="203"/>
      <c r="AG214" s="203"/>
      <c r="AH214" s="203"/>
      <c r="AI214" s="203"/>
      <c r="AJ214" s="203"/>
      <c r="AK214" s="204" t="s">
        <v>528</v>
      </c>
      <c r="AL214" s="204"/>
      <c r="AM214" s="204"/>
      <c r="AN214" s="204"/>
      <c r="AO214" s="204"/>
      <c r="AP214" s="204"/>
      <c r="AQ214" s="204"/>
      <c r="AR214" s="204"/>
      <c r="AS214" s="204"/>
      <c r="AT214" s="199">
        <f>AT215</f>
        <v>2666000</v>
      </c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  <c r="BI214" s="199"/>
      <c r="BJ214" s="199"/>
      <c r="BK214" s="199">
        <f t="shared" si="12"/>
        <v>1484412.59</v>
      </c>
      <c r="BL214" s="199"/>
      <c r="BM214" s="199"/>
      <c r="BN214" s="199"/>
      <c r="BO214" s="199"/>
      <c r="BP214" s="199"/>
      <c r="BQ214" s="199"/>
      <c r="BR214" s="199"/>
      <c r="BS214" s="199"/>
      <c r="BT214" s="199"/>
      <c r="BU214" s="199"/>
      <c r="BV214" s="199"/>
      <c r="BW214" s="199">
        <f>AT214-BK214</f>
        <v>1181587.41</v>
      </c>
      <c r="BX214" s="199"/>
      <c r="BY214" s="199"/>
      <c r="BZ214" s="199"/>
      <c r="CA214" s="199"/>
      <c r="CB214" s="199"/>
      <c r="CC214" s="199"/>
      <c r="CD214" s="199"/>
      <c r="CE214" s="199"/>
      <c r="CF214" s="199"/>
      <c r="CG214" s="199"/>
      <c r="CH214" s="23">
        <f t="shared" si="11"/>
        <v>55.67939197299325</v>
      </c>
      <c r="CJ214" s="90"/>
      <c r="CK214" s="90"/>
      <c r="CL214" s="90"/>
      <c r="CM214" s="91"/>
      <c r="CN214" s="91"/>
      <c r="CO214" s="91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</row>
    <row r="215" spans="1:129" s="89" customFormat="1" ht="60.75" customHeight="1">
      <c r="A215" s="124" t="s">
        <v>513</v>
      </c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203">
        <v>200</v>
      </c>
      <c r="AF215" s="203"/>
      <c r="AG215" s="203"/>
      <c r="AH215" s="203"/>
      <c r="AI215" s="203"/>
      <c r="AJ215" s="203"/>
      <c r="AK215" s="204" t="s">
        <v>529</v>
      </c>
      <c r="AL215" s="204"/>
      <c r="AM215" s="204"/>
      <c r="AN215" s="204"/>
      <c r="AO215" s="204"/>
      <c r="AP215" s="204"/>
      <c r="AQ215" s="204"/>
      <c r="AR215" s="204"/>
      <c r="AS215" s="204"/>
      <c r="AT215" s="199">
        <f>AT216</f>
        <v>2666000</v>
      </c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  <c r="BI215" s="199"/>
      <c r="BJ215" s="199"/>
      <c r="BK215" s="199">
        <f>BK216</f>
        <v>1484412.59</v>
      </c>
      <c r="BL215" s="199"/>
      <c r="BM215" s="199"/>
      <c r="BN215" s="199"/>
      <c r="BO215" s="199"/>
      <c r="BP215" s="199"/>
      <c r="BQ215" s="199"/>
      <c r="BR215" s="199"/>
      <c r="BS215" s="199"/>
      <c r="BT215" s="199"/>
      <c r="BU215" s="199"/>
      <c r="BV215" s="199"/>
      <c r="BW215" s="199">
        <f aca="true" t="shared" si="13" ref="BW215:BW223">AT215-BK215</f>
        <v>1181587.41</v>
      </c>
      <c r="BX215" s="199"/>
      <c r="BY215" s="199"/>
      <c r="BZ215" s="199"/>
      <c r="CA215" s="199"/>
      <c r="CB215" s="199"/>
      <c r="CC215" s="199"/>
      <c r="CD215" s="199"/>
      <c r="CE215" s="199"/>
      <c r="CF215" s="199"/>
      <c r="CG215" s="199"/>
      <c r="CH215" s="23">
        <f t="shared" si="11"/>
        <v>55.67939197299325</v>
      </c>
      <c r="CJ215" s="90"/>
      <c r="CK215" s="90"/>
      <c r="CL215" s="90"/>
      <c r="CM215" s="91"/>
      <c r="CN215" s="91"/>
      <c r="CO215" s="91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</row>
    <row r="216" spans="1:129" s="89" customFormat="1" ht="60" customHeight="1">
      <c r="A216" s="124" t="s">
        <v>514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203">
        <v>200</v>
      </c>
      <c r="AF216" s="203"/>
      <c r="AG216" s="203"/>
      <c r="AH216" s="203"/>
      <c r="AI216" s="203"/>
      <c r="AJ216" s="203"/>
      <c r="AK216" s="204" t="s">
        <v>530</v>
      </c>
      <c r="AL216" s="204"/>
      <c r="AM216" s="204"/>
      <c r="AN216" s="204"/>
      <c r="AO216" s="204"/>
      <c r="AP216" s="204"/>
      <c r="AQ216" s="204"/>
      <c r="AR216" s="204"/>
      <c r="AS216" s="204"/>
      <c r="AT216" s="199">
        <f>AT217</f>
        <v>2666000</v>
      </c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  <c r="BI216" s="199"/>
      <c r="BJ216" s="199"/>
      <c r="BK216" s="199">
        <f t="shared" si="12"/>
        <v>1484412.59</v>
      </c>
      <c r="BL216" s="199"/>
      <c r="BM216" s="199"/>
      <c r="BN216" s="199"/>
      <c r="BO216" s="199"/>
      <c r="BP216" s="199"/>
      <c r="BQ216" s="199"/>
      <c r="BR216" s="199"/>
      <c r="BS216" s="199"/>
      <c r="BT216" s="199"/>
      <c r="BU216" s="199"/>
      <c r="BV216" s="199"/>
      <c r="BW216" s="199">
        <f t="shared" si="13"/>
        <v>1181587.41</v>
      </c>
      <c r="BX216" s="199"/>
      <c r="BY216" s="199"/>
      <c r="BZ216" s="199"/>
      <c r="CA216" s="199"/>
      <c r="CB216" s="199"/>
      <c r="CC216" s="199"/>
      <c r="CD216" s="199"/>
      <c r="CE216" s="199"/>
      <c r="CF216" s="199"/>
      <c r="CG216" s="199"/>
      <c r="CH216" s="23">
        <f t="shared" si="11"/>
        <v>55.67939197299325</v>
      </c>
      <c r="CJ216" s="90"/>
      <c r="CK216" s="90"/>
      <c r="CL216" s="90"/>
      <c r="CM216" s="91"/>
      <c r="CN216" s="91"/>
      <c r="CO216" s="91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</row>
    <row r="217" spans="1:129" s="89" customFormat="1" ht="23.25" customHeight="1">
      <c r="A217" s="124" t="s">
        <v>518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203">
        <v>200</v>
      </c>
      <c r="AF217" s="203"/>
      <c r="AG217" s="203"/>
      <c r="AH217" s="203"/>
      <c r="AI217" s="203"/>
      <c r="AJ217" s="203"/>
      <c r="AK217" s="204" t="s">
        <v>531</v>
      </c>
      <c r="AL217" s="204"/>
      <c r="AM217" s="204"/>
      <c r="AN217" s="204"/>
      <c r="AO217" s="204"/>
      <c r="AP217" s="204"/>
      <c r="AQ217" s="204"/>
      <c r="AR217" s="204"/>
      <c r="AS217" s="204"/>
      <c r="AT217" s="199">
        <f>AT218+AT221</f>
        <v>2666000</v>
      </c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>
        <f>BK218+BK221</f>
        <v>1484412.59</v>
      </c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>
        <f t="shared" si="13"/>
        <v>1181587.41</v>
      </c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23">
        <f t="shared" si="11"/>
        <v>55.67939197299325</v>
      </c>
      <c r="CJ217" s="90"/>
      <c r="CK217" s="90"/>
      <c r="CL217" s="90"/>
      <c r="CM217" s="91"/>
      <c r="CN217" s="91"/>
      <c r="CO217" s="91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</row>
    <row r="218" spans="1:129" s="89" customFormat="1" ht="72.75" customHeight="1">
      <c r="A218" s="124" t="s">
        <v>517</v>
      </c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203">
        <v>200</v>
      </c>
      <c r="AF218" s="203"/>
      <c r="AG218" s="203"/>
      <c r="AH218" s="203"/>
      <c r="AI218" s="203"/>
      <c r="AJ218" s="203"/>
      <c r="AK218" s="204" t="s">
        <v>532</v>
      </c>
      <c r="AL218" s="204"/>
      <c r="AM218" s="204"/>
      <c r="AN218" s="204"/>
      <c r="AO218" s="204"/>
      <c r="AP218" s="204"/>
      <c r="AQ218" s="204"/>
      <c r="AR218" s="204"/>
      <c r="AS218" s="204"/>
      <c r="AT218" s="199">
        <f>AT219</f>
        <v>2126000</v>
      </c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199"/>
      <c r="BK218" s="199">
        <f t="shared" si="12"/>
        <v>1247012.59</v>
      </c>
      <c r="BL218" s="199"/>
      <c r="BM218" s="199"/>
      <c r="BN218" s="199"/>
      <c r="BO218" s="199"/>
      <c r="BP218" s="199"/>
      <c r="BQ218" s="199"/>
      <c r="BR218" s="199"/>
      <c r="BS218" s="199"/>
      <c r="BT218" s="199"/>
      <c r="BU218" s="199"/>
      <c r="BV218" s="199"/>
      <c r="BW218" s="199">
        <f t="shared" si="13"/>
        <v>878987.4099999999</v>
      </c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23">
        <f t="shared" si="11"/>
        <v>58.65534289746003</v>
      </c>
      <c r="CJ218" s="90"/>
      <c r="CK218" s="90"/>
      <c r="CL218" s="90"/>
      <c r="CM218" s="91"/>
      <c r="CN218" s="91"/>
      <c r="CO218" s="91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</row>
    <row r="219" spans="1:129" s="89" customFormat="1" ht="36" customHeight="1">
      <c r="A219" s="124" t="s">
        <v>516</v>
      </c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203">
        <v>200</v>
      </c>
      <c r="AF219" s="203"/>
      <c r="AG219" s="203"/>
      <c r="AH219" s="203"/>
      <c r="AI219" s="203"/>
      <c r="AJ219" s="203"/>
      <c r="AK219" s="204" t="s">
        <v>533</v>
      </c>
      <c r="AL219" s="204"/>
      <c r="AM219" s="204"/>
      <c r="AN219" s="204"/>
      <c r="AO219" s="204"/>
      <c r="AP219" s="204"/>
      <c r="AQ219" s="204"/>
      <c r="AR219" s="204"/>
      <c r="AS219" s="204"/>
      <c r="AT219" s="199">
        <f>AT220</f>
        <v>2126000</v>
      </c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199"/>
      <c r="BK219" s="199">
        <f t="shared" si="12"/>
        <v>1247012.59</v>
      </c>
      <c r="BL219" s="199"/>
      <c r="BM219" s="199"/>
      <c r="BN219" s="199"/>
      <c r="BO219" s="199"/>
      <c r="BP219" s="199"/>
      <c r="BQ219" s="199"/>
      <c r="BR219" s="199"/>
      <c r="BS219" s="199"/>
      <c r="BT219" s="199"/>
      <c r="BU219" s="199"/>
      <c r="BV219" s="199"/>
      <c r="BW219" s="199">
        <f t="shared" si="13"/>
        <v>878987.4099999999</v>
      </c>
      <c r="BX219" s="199"/>
      <c r="BY219" s="199"/>
      <c r="BZ219" s="199"/>
      <c r="CA219" s="199"/>
      <c r="CB219" s="199"/>
      <c r="CC219" s="199"/>
      <c r="CD219" s="199"/>
      <c r="CE219" s="199"/>
      <c r="CF219" s="199"/>
      <c r="CG219" s="199"/>
      <c r="CH219" s="23">
        <f t="shared" si="11"/>
        <v>58.65534289746003</v>
      </c>
      <c r="CJ219" s="90"/>
      <c r="CK219" s="90"/>
      <c r="CL219" s="90"/>
      <c r="CM219" s="91"/>
      <c r="CN219" s="91"/>
      <c r="CO219" s="91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</row>
    <row r="220" spans="1:129" s="89" customFormat="1" ht="41.25" customHeight="1">
      <c r="A220" s="124" t="s">
        <v>515</v>
      </c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203">
        <v>200</v>
      </c>
      <c r="AF220" s="203"/>
      <c r="AG220" s="203"/>
      <c r="AH220" s="203"/>
      <c r="AI220" s="203"/>
      <c r="AJ220" s="203"/>
      <c r="AK220" s="204" t="s">
        <v>534</v>
      </c>
      <c r="AL220" s="204"/>
      <c r="AM220" s="204"/>
      <c r="AN220" s="204"/>
      <c r="AO220" s="204"/>
      <c r="AP220" s="204"/>
      <c r="AQ220" s="204"/>
      <c r="AR220" s="204"/>
      <c r="AS220" s="204"/>
      <c r="AT220" s="199">
        <v>2126000</v>
      </c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>
        <v>1247012.59</v>
      </c>
      <c r="BL220" s="199"/>
      <c r="BM220" s="199"/>
      <c r="BN220" s="199"/>
      <c r="BO220" s="199"/>
      <c r="BP220" s="199"/>
      <c r="BQ220" s="199"/>
      <c r="BR220" s="199"/>
      <c r="BS220" s="199"/>
      <c r="BT220" s="199"/>
      <c r="BU220" s="199"/>
      <c r="BV220" s="199"/>
      <c r="BW220" s="199">
        <f t="shared" si="13"/>
        <v>878987.4099999999</v>
      </c>
      <c r="BX220" s="199"/>
      <c r="BY220" s="199"/>
      <c r="BZ220" s="199"/>
      <c r="CA220" s="199"/>
      <c r="CB220" s="199"/>
      <c r="CC220" s="199"/>
      <c r="CD220" s="199"/>
      <c r="CE220" s="199"/>
      <c r="CF220" s="199"/>
      <c r="CG220" s="199"/>
      <c r="CH220" s="23">
        <f t="shared" si="11"/>
        <v>58.65534289746003</v>
      </c>
      <c r="CJ220" s="90"/>
      <c r="CK220" s="90"/>
      <c r="CL220" s="90"/>
      <c r="CM220" s="91"/>
      <c r="CN220" s="91"/>
      <c r="CO220" s="91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</row>
    <row r="221" spans="1:129" s="89" customFormat="1" ht="29.25" customHeight="1">
      <c r="A221" s="124" t="s">
        <v>524</v>
      </c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203">
        <v>200</v>
      </c>
      <c r="AF221" s="203"/>
      <c r="AG221" s="203"/>
      <c r="AH221" s="203"/>
      <c r="AI221" s="203"/>
      <c r="AJ221" s="203"/>
      <c r="AK221" s="204" t="s">
        <v>535</v>
      </c>
      <c r="AL221" s="204"/>
      <c r="AM221" s="204"/>
      <c r="AN221" s="204"/>
      <c r="AO221" s="204"/>
      <c r="AP221" s="204"/>
      <c r="AQ221" s="204"/>
      <c r="AR221" s="204"/>
      <c r="AS221" s="204"/>
      <c r="AT221" s="199">
        <f>AT222</f>
        <v>540000</v>
      </c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>
        <f>BK222</f>
        <v>237400</v>
      </c>
      <c r="BL221" s="199"/>
      <c r="BM221" s="199"/>
      <c r="BN221" s="199"/>
      <c r="BO221" s="199"/>
      <c r="BP221" s="199"/>
      <c r="BQ221" s="199"/>
      <c r="BR221" s="199"/>
      <c r="BS221" s="199"/>
      <c r="BT221" s="199"/>
      <c r="BU221" s="199"/>
      <c r="BV221" s="199"/>
      <c r="BW221" s="199">
        <f t="shared" si="13"/>
        <v>302600</v>
      </c>
      <c r="BX221" s="199"/>
      <c r="BY221" s="199"/>
      <c r="BZ221" s="199"/>
      <c r="CA221" s="199"/>
      <c r="CB221" s="199"/>
      <c r="CC221" s="199"/>
      <c r="CD221" s="199"/>
      <c r="CE221" s="199"/>
      <c r="CF221" s="199"/>
      <c r="CG221" s="199"/>
      <c r="CH221" s="23">
        <f t="shared" si="11"/>
        <v>43.96296296296296</v>
      </c>
      <c r="CJ221" s="90"/>
      <c r="CK221" s="90"/>
      <c r="CL221" s="90"/>
      <c r="CM221" s="91"/>
      <c r="CN221" s="91"/>
      <c r="CO221" s="91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</row>
    <row r="222" spans="1:129" s="89" customFormat="1" ht="36" customHeight="1">
      <c r="A222" s="124" t="s">
        <v>516</v>
      </c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203">
        <v>200</v>
      </c>
      <c r="AF222" s="203"/>
      <c r="AG222" s="203"/>
      <c r="AH222" s="203"/>
      <c r="AI222" s="203"/>
      <c r="AJ222" s="203"/>
      <c r="AK222" s="204" t="s">
        <v>536</v>
      </c>
      <c r="AL222" s="204"/>
      <c r="AM222" s="204"/>
      <c r="AN222" s="204"/>
      <c r="AO222" s="204"/>
      <c r="AP222" s="204"/>
      <c r="AQ222" s="204"/>
      <c r="AR222" s="204"/>
      <c r="AS222" s="204"/>
      <c r="AT222" s="199">
        <f>AT223</f>
        <v>540000</v>
      </c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>
        <f>BK223</f>
        <v>237400</v>
      </c>
      <c r="BL222" s="199"/>
      <c r="BM222" s="199"/>
      <c r="BN222" s="199"/>
      <c r="BO222" s="199"/>
      <c r="BP222" s="199"/>
      <c r="BQ222" s="199"/>
      <c r="BR222" s="199"/>
      <c r="BS222" s="199"/>
      <c r="BT222" s="199"/>
      <c r="BU222" s="199"/>
      <c r="BV222" s="199"/>
      <c r="BW222" s="199">
        <f t="shared" si="13"/>
        <v>302600</v>
      </c>
      <c r="BX222" s="199"/>
      <c r="BY222" s="199"/>
      <c r="BZ222" s="199"/>
      <c r="CA222" s="199"/>
      <c r="CB222" s="199"/>
      <c r="CC222" s="199"/>
      <c r="CD222" s="199"/>
      <c r="CE222" s="199"/>
      <c r="CF222" s="199"/>
      <c r="CG222" s="199"/>
      <c r="CH222" s="23">
        <f t="shared" si="11"/>
        <v>43.96296296296296</v>
      </c>
      <c r="CJ222" s="90"/>
      <c r="CK222" s="90"/>
      <c r="CL222" s="90"/>
      <c r="CM222" s="91"/>
      <c r="CN222" s="91"/>
      <c r="CO222" s="91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</row>
    <row r="223" spans="1:129" s="89" customFormat="1" ht="42" customHeight="1">
      <c r="A223" s="124" t="s">
        <v>515</v>
      </c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203">
        <v>200</v>
      </c>
      <c r="AF223" s="203"/>
      <c r="AG223" s="203"/>
      <c r="AH223" s="203"/>
      <c r="AI223" s="203"/>
      <c r="AJ223" s="203"/>
      <c r="AK223" s="204" t="s">
        <v>537</v>
      </c>
      <c r="AL223" s="204"/>
      <c r="AM223" s="204"/>
      <c r="AN223" s="204"/>
      <c r="AO223" s="204"/>
      <c r="AP223" s="204"/>
      <c r="AQ223" s="204"/>
      <c r="AR223" s="204"/>
      <c r="AS223" s="204"/>
      <c r="AT223" s="199">
        <v>540000</v>
      </c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>
        <v>237400</v>
      </c>
      <c r="BL223" s="199"/>
      <c r="BM223" s="199"/>
      <c r="BN223" s="199"/>
      <c r="BO223" s="199"/>
      <c r="BP223" s="199"/>
      <c r="BQ223" s="199"/>
      <c r="BR223" s="199"/>
      <c r="BS223" s="199"/>
      <c r="BT223" s="199"/>
      <c r="BU223" s="199"/>
      <c r="BV223" s="199"/>
      <c r="BW223" s="199">
        <f t="shared" si="13"/>
        <v>302600</v>
      </c>
      <c r="BX223" s="199"/>
      <c r="BY223" s="199"/>
      <c r="BZ223" s="199"/>
      <c r="CA223" s="199"/>
      <c r="CB223" s="199"/>
      <c r="CC223" s="199"/>
      <c r="CD223" s="199"/>
      <c r="CE223" s="199"/>
      <c r="CF223" s="199"/>
      <c r="CG223" s="199"/>
      <c r="CH223" s="23">
        <f t="shared" si="11"/>
        <v>43.96296296296296</v>
      </c>
      <c r="CJ223" s="90"/>
      <c r="CK223" s="90"/>
      <c r="CL223" s="90"/>
      <c r="CM223" s="91"/>
      <c r="CN223" s="91"/>
      <c r="CO223" s="91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</row>
    <row r="224" spans="1:86" s="23" customFormat="1" ht="19.5" customHeight="1">
      <c r="A224" s="146" t="s">
        <v>520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206">
        <v>200</v>
      </c>
      <c r="AF224" s="206"/>
      <c r="AG224" s="206"/>
      <c r="AH224" s="206"/>
      <c r="AI224" s="206"/>
      <c r="AJ224" s="206"/>
      <c r="AK224" s="216" t="s">
        <v>519</v>
      </c>
      <c r="AL224" s="216"/>
      <c r="AM224" s="216"/>
      <c r="AN224" s="216"/>
      <c r="AO224" s="216"/>
      <c r="AP224" s="216"/>
      <c r="AQ224" s="216"/>
      <c r="AR224" s="216"/>
      <c r="AS224" s="216"/>
      <c r="AT224" s="217">
        <f>AT225</f>
        <v>212100</v>
      </c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>
        <f>BK225</f>
        <v>125241.23</v>
      </c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>
        <f>AT224-BK224</f>
        <v>86858.77</v>
      </c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3">
        <f t="shared" si="11"/>
        <v>59.04819896275342</v>
      </c>
    </row>
    <row r="225" spans="1:86" s="23" customFormat="1" ht="19.5" customHeight="1">
      <c r="A225" s="146" t="s">
        <v>170</v>
      </c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206">
        <v>200</v>
      </c>
      <c r="AF225" s="206"/>
      <c r="AG225" s="206"/>
      <c r="AH225" s="206"/>
      <c r="AI225" s="206"/>
      <c r="AJ225" s="206"/>
      <c r="AK225" s="216" t="s">
        <v>171</v>
      </c>
      <c r="AL225" s="216"/>
      <c r="AM225" s="216"/>
      <c r="AN225" s="216"/>
      <c r="AO225" s="216"/>
      <c r="AP225" s="216"/>
      <c r="AQ225" s="216"/>
      <c r="AR225" s="216"/>
      <c r="AS225" s="216"/>
      <c r="AT225" s="217">
        <f>AT226</f>
        <v>212100</v>
      </c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>
        <f>BK226</f>
        <v>125241.23</v>
      </c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>
        <f>AT225-BK225</f>
        <v>86858.77</v>
      </c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3">
        <f t="shared" si="11"/>
        <v>59.04819896275342</v>
      </c>
    </row>
    <row r="226" spans="1:86" s="28" customFormat="1" ht="27" customHeight="1">
      <c r="A226" s="124" t="s">
        <v>197</v>
      </c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206">
        <v>200</v>
      </c>
      <c r="AF226" s="206"/>
      <c r="AG226" s="206"/>
      <c r="AH226" s="206"/>
      <c r="AI226" s="206"/>
      <c r="AJ226" s="206"/>
      <c r="AK226" s="204" t="s">
        <v>540</v>
      </c>
      <c r="AL226" s="204"/>
      <c r="AM226" s="204"/>
      <c r="AN226" s="204"/>
      <c r="AO226" s="204"/>
      <c r="AP226" s="204"/>
      <c r="AQ226" s="204"/>
      <c r="AR226" s="204"/>
      <c r="AS226" s="204"/>
      <c r="AT226" s="199">
        <f>AT227</f>
        <v>212100</v>
      </c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>
        <f>BK227</f>
        <v>125241.23</v>
      </c>
      <c r="BL226" s="199"/>
      <c r="BM226" s="199"/>
      <c r="BN226" s="199"/>
      <c r="BO226" s="199"/>
      <c r="BP226" s="199"/>
      <c r="BQ226" s="199"/>
      <c r="BR226" s="199"/>
      <c r="BS226" s="199"/>
      <c r="BT226" s="199"/>
      <c r="BU226" s="199"/>
      <c r="BV226" s="199"/>
      <c r="BW226" s="199">
        <f>AT226-BK226</f>
        <v>86858.77</v>
      </c>
      <c r="BX226" s="199"/>
      <c r="BY226" s="199"/>
      <c r="BZ226" s="199"/>
      <c r="CA226" s="199"/>
      <c r="CB226" s="199"/>
      <c r="CC226" s="199"/>
      <c r="CD226" s="199"/>
      <c r="CE226" s="199"/>
      <c r="CF226" s="199"/>
      <c r="CG226" s="199"/>
      <c r="CH226" s="23">
        <f t="shared" si="11"/>
        <v>59.04819896275342</v>
      </c>
    </row>
    <row r="227" spans="1:86" s="28" customFormat="1" ht="130.5" customHeight="1">
      <c r="A227" s="124" t="s">
        <v>541</v>
      </c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25"/>
      <c r="AE227" s="206">
        <v>200</v>
      </c>
      <c r="AF227" s="206"/>
      <c r="AG227" s="206"/>
      <c r="AH227" s="206"/>
      <c r="AI227" s="206"/>
      <c r="AJ227" s="206"/>
      <c r="AK227" s="204" t="s">
        <v>542</v>
      </c>
      <c r="AL227" s="204"/>
      <c r="AM227" s="204"/>
      <c r="AN227" s="204"/>
      <c r="AO227" s="204"/>
      <c r="AP227" s="204"/>
      <c r="AQ227" s="204"/>
      <c r="AR227" s="204"/>
      <c r="AS227" s="204"/>
      <c r="AT227" s="199">
        <f>AT228</f>
        <v>212100</v>
      </c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>
        <f>BK228</f>
        <v>125241.23</v>
      </c>
      <c r="BL227" s="199"/>
      <c r="BM227" s="199"/>
      <c r="BN227" s="199"/>
      <c r="BO227" s="199"/>
      <c r="BP227" s="199"/>
      <c r="BQ227" s="199"/>
      <c r="BR227" s="199"/>
      <c r="BS227" s="199"/>
      <c r="BT227" s="199"/>
      <c r="BU227" s="199"/>
      <c r="BV227" s="199"/>
      <c r="BW227" s="199">
        <f>AT227-BK227</f>
        <v>86858.77</v>
      </c>
      <c r="BX227" s="199"/>
      <c r="BY227" s="199"/>
      <c r="BZ227" s="199"/>
      <c r="CA227" s="199"/>
      <c r="CB227" s="199"/>
      <c r="CC227" s="199"/>
      <c r="CD227" s="199"/>
      <c r="CE227" s="199"/>
      <c r="CF227" s="199"/>
      <c r="CG227" s="199"/>
      <c r="CH227" s="23">
        <f t="shared" si="11"/>
        <v>59.04819896275342</v>
      </c>
    </row>
    <row r="228" spans="1:86" s="28" customFormat="1" ht="28.5" customHeight="1">
      <c r="A228" s="124" t="s">
        <v>172</v>
      </c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25"/>
      <c r="AE228" s="206">
        <v>200</v>
      </c>
      <c r="AF228" s="206"/>
      <c r="AG228" s="206"/>
      <c r="AH228" s="206"/>
      <c r="AI228" s="206"/>
      <c r="AJ228" s="206"/>
      <c r="AK228" s="204" t="s">
        <v>539</v>
      </c>
      <c r="AL228" s="204"/>
      <c r="AM228" s="204"/>
      <c r="AN228" s="204"/>
      <c r="AO228" s="204"/>
      <c r="AP228" s="204"/>
      <c r="AQ228" s="204"/>
      <c r="AR228" s="204"/>
      <c r="AS228" s="204"/>
      <c r="AT228" s="199">
        <f>AT229</f>
        <v>212100</v>
      </c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>
        <f>BK229</f>
        <v>125241.23</v>
      </c>
      <c r="BL228" s="199"/>
      <c r="BM228" s="199"/>
      <c r="BN228" s="199"/>
      <c r="BO228" s="199"/>
      <c r="BP228" s="199"/>
      <c r="BQ228" s="199"/>
      <c r="BR228" s="199"/>
      <c r="BS228" s="199"/>
      <c r="BT228" s="199"/>
      <c r="BU228" s="199"/>
      <c r="BV228" s="199"/>
      <c r="BW228" s="199">
        <f>AT228-BK228</f>
        <v>86858.77</v>
      </c>
      <c r="BX228" s="199"/>
      <c r="BY228" s="199"/>
      <c r="BZ228" s="199"/>
      <c r="CA228" s="199"/>
      <c r="CB228" s="199"/>
      <c r="CC228" s="199"/>
      <c r="CD228" s="199"/>
      <c r="CE228" s="199"/>
      <c r="CF228" s="199"/>
      <c r="CG228" s="199"/>
      <c r="CH228" s="23">
        <f t="shared" si="11"/>
        <v>59.04819896275342</v>
      </c>
    </row>
    <row r="229" spans="1:86" s="28" customFormat="1" ht="42.75" customHeight="1">
      <c r="A229" s="124" t="s">
        <v>173</v>
      </c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25"/>
      <c r="AE229" s="206">
        <v>200</v>
      </c>
      <c r="AF229" s="206"/>
      <c r="AG229" s="206"/>
      <c r="AH229" s="206"/>
      <c r="AI229" s="206"/>
      <c r="AJ229" s="206"/>
      <c r="AK229" s="204" t="s">
        <v>538</v>
      </c>
      <c r="AL229" s="204"/>
      <c r="AM229" s="204"/>
      <c r="AN229" s="204"/>
      <c r="AO229" s="204"/>
      <c r="AP229" s="204"/>
      <c r="AQ229" s="204"/>
      <c r="AR229" s="204"/>
      <c r="AS229" s="204"/>
      <c r="AT229" s="199">
        <v>212100</v>
      </c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>
        <v>125241.23</v>
      </c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>
        <f>AT229-BK229</f>
        <v>86858.77</v>
      </c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23">
        <f t="shared" si="11"/>
        <v>59.04819896275342</v>
      </c>
    </row>
    <row r="230" spans="1:86" s="20" customFormat="1" ht="27" customHeight="1">
      <c r="A230" s="225" t="s">
        <v>162</v>
      </c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06">
        <v>200</v>
      </c>
      <c r="AF230" s="206"/>
      <c r="AG230" s="206"/>
      <c r="AH230" s="206"/>
      <c r="AI230" s="206"/>
      <c r="AJ230" s="206"/>
      <c r="AK230" s="216" t="s">
        <v>174</v>
      </c>
      <c r="AL230" s="216"/>
      <c r="AM230" s="216"/>
      <c r="AN230" s="216"/>
      <c r="AO230" s="216"/>
      <c r="AP230" s="216"/>
      <c r="AQ230" s="216"/>
      <c r="AR230" s="216"/>
      <c r="AS230" s="216"/>
      <c r="AT230" s="217">
        <f>AT231</f>
        <v>116700</v>
      </c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>
        <f>BK231</f>
        <v>116603</v>
      </c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>
        <f>AT230-BK230</f>
        <v>97</v>
      </c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3">
        <f t="shared" si="11"/>
        <v>99.91688089117396</v>
      </c>
    </row>
    <row r="231" spans="1:86" s="28" customFormat="1" ht="34.5" customHeight="1">
      <c r="A231" s="224" t="s">
        <v>196</v>
      </c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03">
        <v>200</v>
      </c>
      <c r="AF231" s="203"/>
      <c r="AG231" s="203"/>
      <c r="AH231" s="203"/>
      <c r="AI231" s="203"/>
      <c r="AJ231" s="203"/>
      <c r="AK231" s="204" t="s">
        <v>195</v>
      </c>
      <c r="AL231" s="204"/>
      <c r="AM231" s="204"/>
      <c r="AN231" s="204"/>
      <c r="AO231" s="204"/>
      <c r="AP231" s="204"/>
      <c r="AQ231" s="204"/>
      <c r="AR231" s="204"/>
      <c r="AS231" s="204"/>
      <c r="AT231" s="199">
        <f>AT232</f>
        <v>116700</v>
      </c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>
        <f>BK232</f>
        <v>116603</v>
      </c>
      <c r="BL231" s="199"/>
      <c r="BM231" s="199"/>
      <c r="BN231" s="199"/>
      <c r="BO231" s="199"/>
      <c r="BP231" s="199"/>
      <c r="BQ231" s="199"/>
      <c r="BR231" s="199"/>
      <c r="BS231" s="199"/>
      <c r="BT231" s="199"/>
      <c r="BU231" s="199"/>
      <c r="BV231" s="199"/>
      <c r="BW231" s="199">
        <f>AT231-BK231</f>
        <v>97</v>
      </c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23">
        <f t="shared" si="11"/>
        <v>99.91688089117396</v>
      </c>
    </row>
    <row r="232" spans="1:86" s="28" customFormat="1" ht="36.75" customHeight="1">
      <c r="A232" s="224" t="s">
        <v>197</v>
      </c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03">
        <v>200</v>
      </c>
      <c r="AF232" s="203"/>
      <c r="AG232" s="203"/>
      <c r="AH232" s="203"/>
      <c r="AI232" s="203"/>
      <c r="AJ232" s="203"/>
      <c r="AK232" s="204" t="s">
        <v>198</v>
      </c>
      <c r="AL232" s="204"/>
      <c r="AM232" s="204"/>
      <c r="AN232" s="204"/>
      <c r="AO232" s="204"/>
      <c r="AP232" s="204"/>
      <c r="AQ232" s="204"/>
      <c r="AR232" s="204"/>
      <c r="AS232" s="204"/>
      <c r="AT232" s="199">
        <f>AT233</f>
        <v>116700</v>
      </c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199"/>
      <c r="BK232" s="199">
        <f>BK233</f>
        <v>116603</v>
      </c>
      <c r="BL232" s="199"/>
      <c r="BM232" s="199"/>
      <c r="BN232" s="199"/>
      <c r="BO232" s="199"/>
      <c r="BP232" s="199"/>
      <c r="BQ232" s="199"/>
      <c r="BR232" s="199"/>
      <c r="BS232" s="199"/>
      <c r="BT232" s="199"/>
      <c r="BU232" s="199"/>
      <c r="BV232" s="199"/>
      <c r="BW232" s="199">
        <f>AT232-BK232</f>
        <v>97</v>
      </c>
      <c r="BX232" s="199"/>
      <c r="BY232" s="199"/>
      <c r="BZ232" s="199"/>
      <c r="CA232" s="199"/>
      <c r="CB232" s="199"/>
      <c r="CC232" s="199"/>
      <c r="CD232" s="199"/>
      <c r="CE232" s="199"/>
      <c r="CF232" s="199"/>
      <c r="CG232" s="199"/>
      <c r="CH232" s="23">
        <f t="shared" si="11"/>
        <v>99.91688089117396</v>
      </c>
    </row>
    <row r="233" spans="1:86" s="28" customFormat="1" ht="76.5" customHeight="1">
      <c r="A233" s="124" t="s">
        <v>521</v>
      </c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203">
        <v>200</v>
      </c>
      <c r="AF233" s="203"/>
      <c r="AG233" s="203"/>
      <c r="AH233" s="203"/>
      <c r="AI233" s="203"/>
      <c r="AJ233" s="203"/>
      <c r="AK233" s="204" t="s">
        <v>199</v>
      </c>
      <c r="AL233" s="204"/>
      <c r="AM233" s="204"/>
      <c r="AN233" s="204"/>
      <c r="AO233" s="204"/>
      <c r="AP233" s="204"/>
      <c r="AQ233" s="204"/>
      <c r="AR233" s="204"/>
      <c r="AS233" s="204"/>
      <c r="AT233" s="199">
        <f>AT234</f>
        <v>116700</v>
      </c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  <c r="BG233" s="199"/>
      <c r="BH233" s="199"/>
      <c r="BI233" s="199"/>
      <c r="BJ233" s="199"/>
      <c r="BK233" s="199">
        <f>BK234</f>
        <v>116603</v>
      </c>
      <c r="BL233" s="199"/>
      <c r="BM233" s="199"/>
      <c r="BN233" s="199"/>
      <c r="BO233" s="199"/>
      <c r="BP233" s="199"/>
      <c r="BQ233" s="199"/>
      <c r="BR233" s="199"/>
      <c r="BS233" s="199"/>
      <c r="BT233" s="199"/>
      <c r="BU233" s="199"/>
      <c r="BV233" s="199"/>
      <c r="BW233" s="199">
        <f>AT233-BK233</f>
        <v>97</v>
      </c>
      <c r="BX233" s="199"/>
      <c r="BY233" s="199"/>
      <c r="BZ233" s="199"/>
      <c r="CA233" s="199"/>
      <c r="CB233" s="199"/>
      <c r="CC233" s="199"/>
      <c r="CD233" s="199"/>
      <c r="CE233" s="199"/>
      <c r="CF233" s="199"/>
      <c r="CG233" s="199"/>
      <c r="CH233" s="23">
        <f t="shared" si="11"/>
        <v>99.91688089117396</v>
      </c>
    </row>
    <row r="234" spans="1:86" s="28" customFormat="1" ht="41.25" customHeight="1">
      <c r="A234" s="124" t="s">
        <v>441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206">
        <v>200</v>
      </c>
      <c r="AF234" s="206"/>
      <c r="AG234" s="206"/>
      <c r="AH234" s="206"/>
      <c r="AI234" s="206"/>
      <c r="AJ234" s="206"/>
      <c r="AK234" s="204" t="s">
        <v>522</v>
      </c>
      <c r="AL234" s="204"/>
      <c r="AM234" s="204"/>
      <c r="AN234" s="204"/>
      <c r="AO234" s="204"/>
      <c r="AP234" s="204"/>
      <c r="AQ234" s="204"/>
      <c r="AR234" s="204"/>
      <c r="AS234" s="204"/>
      <c r="AT234" s="199">
        <f>AT235+AT237+AT238</f>
        <v>116700</v>
      </c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  <c r="BG234" s="199"/>
      <c r="BH234" s="199"/>
      <c r="BI234" s="199"/>
      <c r="BJ234" s="199"/>
      <c r="BK234" s="199">
        <f>BK235+BK237+BK238</f>
        <v>116603</v>
      </c>
      <c r="BL234" s="199"/>
      <c r="BM234" s="199"/>
      <c r="BN234" s="199"/>
      <c r="BO234" s="199"/>
      <c r="BP234" s="199"/>
      <c r="BQ234" s="199"/>
      <c r="BR234" s="199"/>
      <c r="BS234" s="199"/>
      <c r="BT234" s="199"/>
      <c r="BU234" s="199"/>
      <c r="BV234" s="199"/>
      <c r="BW234" s="199">
        <f>AT234-BK234</f>
        <v>97</v>
      </c>
      <c r="BX234" s="199"/>
      <c r="BY234" s="199"/>
      <c r="BZ234" s="199"/>
      <c r="CA234" s="199"/>
      <c r="CB234" s="199"/>
      <c r="CC234" s="199"/>
      <c r="CD234" s="199"/>
      <c r="CE234" s="199"/>
      <c r="CF234" s="199"/>
      <c r="CG234" s="199"/>
      <c r="CH234" s="23">
        <f t="shared" si="11"/>
        <v>99.91688089117396</v>
      </c>
    </row>
    <row r="235" spans="1:86" s="20" customFormat="1" ht="27" customHeight="1">
      <c r="A235" s="124" t="s">
        <v>387</v>
      </c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206">
        <v>200</v>
      </c>
      <c r="AF235" s="206"/>
      <c r="AG235" s="206"/>
      <c r="AH235" s="206"/>
      <c r="AI235" s="206"/>
      <c r="AJ235" s="206"/>
      <c r="AK235" s="204" t="s">
        <v>370</v>
      </c>
      <c r="AL235" s="204"/>
      <c r="AM235" s="204"/>
      <c r="AN235" s="204"/>
      <c r="AO235" s="204"/>
      <c r="AP235" s="204"/>
      <c r="AQ235" s="204"/>
      <c r="AR235" s="204"/>
      <c r="AS235" s="204"/>
      <c r="AT235" s="199">
        <f>AT236</f>
        <v>2400</v>
      </c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>
        <f>BK236</f>
        <v>2400</v>
      </c>
      <c r="BL235" s="199"/>
      <c r="BM235" s="199"/>
      <c r="BN235" s="199"/>
      <c r="BO235" s="199"/>
      <c r="BP235" s="199"/>
      <c r="BQ235" s="199"/>
      <c r="BR235" s="199"/>
      <c r="BS235" s="199"/>
      <c r="BT235" s="199"/>
      <c r="BU235" s="199"/>
      <c r="BV235" s="199"/>
      <c r="BW235" s="199" t="s">
        <v>27</v>
      </c>
      <c r="BX235" s="199"/>
      <c r="BY235" s="199"/>
      <c r="BZ235" s="199"/>
      <c r="CA235" s="199"/>
      <c r="CB235" s="199"/>
      <c r="CC235" s="199"/>
      <c r="CD235" s="199"/>
      <c r="CE235" s="199"/>
      <c r="CF235" s="199"/>
      <c r="CG235" s="199"/>
      <c r="CH235" s="23">
        <f>BK235/AT235*100</f>
        <v>100</v>
      </c>
    </row>
    <row r="236" spans="1:86" s="20" customFormat="1" ht="27" customHeight="1">
      <c r="A236" s="124" t="s">
        <v>115</v>
      </c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206">
        <v>200</v>
      </c>
      <c r="AF236" s="206"/>
      <c r="AG236" s="206"/>
      <c r="AH236" s="206"/>
      <c r="AI236" s="206"/>
      <c r="AJ236" s="206"/>
      <c r="AK236" s="204" t="s">
        <v>288</v>
      </c>
      <c r="AL236" s="204"/>
      <c r="AM236" s="204"/>
      <c r="AN236" s="204"/>
      <c r="AO236" s="204"/>
      <c r="AP236" s="204"/>
      <c r="AQ236" s="204"/>
      <c r="AR236" s="204"/>
      <c r="AS236" s="204"/>
      <c r="AT236" s="199">
        <v>2400</v>
      </c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>
        <v>2400</v>
      </c>
      <c r="BL236" s="199"/>
      <c r="BM236" s="199"/>
      <c r="BN236" s="199"/>
      <c r="BO236" s="199"/>
      <c r="BP236" s="199"/>
      <c r="BQ236" s="199"/>
      <c r="BR236" s="199"/>
      <c r="BS236" s="199"/>
      <c r="BT236" s="199"/>
      <c r="BU236" s="199"/>
      <c r="BV236" s="199"/>
      <c r="BW236" s="199" t="s">
        <v>27</v>
      </c>
      <c r="BX236" s="199"/>
      <c r="BY236" s="199"/>
      <c r="BZ236" s="199"/>
      <c r="CA236" s="199"/>
      <c r="CB236" s="199"/>
      <c r="CC236" s="199"/>
      <c r="CD236" s="199"/>
      <c r="CE236" s="199"/>
      <c r="CF236" s="199"/>
      <c r="CG236" s="199"/>
      <c r="CH236" s="23">
        <f>BK236/AT236*100</f>
        <v>100</v>
      </c>
    </row>
    <row r="237" spans="1:86" s="28" customFormat="1" ht="27" customHeight="1">
      <c r="A237" s="224" t="s">
        <v>116</v>
      </c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06">
        <v>200</v>
      </c>
      <c r="AF237" s="206"/>
      <c r="AG237" s="206"/>
      <c r="AH237" s="206"/>
      <c r="AI237" s="206"/>
      <c r="AJ237" s="206"/>
      <c r="AK237" s="204" t="s">
        <v>523</v>
      </c>
      <c r="AL237" s="204"/>
      <c r="AM237" s="204"/>
      <c r="AN237" s="204"/>
      <c r="AO237" s="204"/>
      <c r="AP237" s="204"/>
      <c r="AQ237" s="204"/>
      <c r="AR237" s="204"/>
      <c r="AS237" s="204"/>
      <c r="AT237" s="199">
        <v>107300</v>
      </c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  <c r="BI237" s="199"/>
      <c r="BJ237" s="199"/>
      <c r="BK237" s="199">
        <v>107203</v>
      </c>
      <c r="BL237" s="199"/>
      <c r="BM237" s="199"/>
      <c r="BN237" s="199"/>
      <c r="BO237" s="199"/>
      <c r="BP237" s="199"/>
      <c r="BQ237" s="199"/>
      <c r="BR237" s="199"/>
      <c r="BS237" s="199"/>
      <c r="BT237" s="199"/>
      <c r="BU237" s="199"/>
      <c r="BV237" s="199"/>
      <c r="BW237" s="199">
        <f>AT237-BK237</f>
        <v>97</v>
      </c>
      <c r="BX237" s="199"/>
      <c r="BY237" s="199"/>
      <c r="BZ237" s="199"/>
      <c r="CA237" s="199"/>
      <c r="CB237" s="199"/>
      <c r="CC237" s="199"/>
      <c r="CD237" s="199"/>
      <c r="CE237" s="199"/>
      <c r="CF237" s="199"/>
      <c r="CG237" s="199"/>
      <c r="CH237" s="23">
        <f t="shared" si="11"/>
        <v>99.90959925442684</v>
      </c>
    </row>
    <row r="238" spans="1:86" s="20" customFormat="1" ht="27" customHeight="1">
      <c r="A238" s="124" t="s">
        <v>267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206">
        <v>200</v>
      </c>
      <c r="AF238" s="206"/>
      <c r="AG238" s="206"/>
      <c r="AH238" s="206"/>
      <c r="AI238" s="206"/>
      <c r="AJ238" s="206"/>
      <c r="AK238" s="204" t="s">
        <v>289</v>
      </c>
      <c r="AL238" s="204"/>
      <c r="AM238" s="204"/>
      <c r="AN238" s="204"/>
      <c r="AO238" s="204"/>
      <c r="AP238" s="204"/>
      <c r="AQ238" s="204"/>
      <c r="AR238" s="204"/>
      <c r="AS238" s="204"/>
      <c r="AT238" s="199">
        <v>7000</v>
      </c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>
        <v>7000</v>
      </c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 t="s">
        <v>27</v>
      </c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23">
        <f>BK238/AT238*100</f>
        <v>100</v>
      </c>
    </row>
    <row r="239" spans="1:129" s="222" customFormat="1" ht="16.5" customHeight="1" thickBot="1">
      <c r="A239" s="220"/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1"/>
      <c r="AY239" s="221"/>
      <c r="AZ239" s="221"/>
      <c r="BA239" s="221"/>
      <c r="BB239" s="221"/>
      <c r="BC239" s="221"/>
      <c r="BD239" s="221"/>
      <c r="BE239" s="221"/>
      <c r="BF239" s="221"/>
      <c r="BG239" s="221"/>
      <c r="BH239" s="221"/>
      <c r="BI239" s="221"/>
      <c r="BJ239" s="221"/>
      <c r="BK239" s="221"/>
      <c r="BL239" s="221"/>
      <c r="BM239" s="221"/>
      <c r="BN239" s="221"/>
      <c r="BO239" s="221"/>
      <c r="BP239" s="221"/>
      <c r="BQ239" s="221"/>
      <c r="BR239" s="221"/>
      <c r="BS239" s="221"/>
      <c r="BT239" s="221"/>
      <c r="BU239" s="221"/>
      <c r="BV239" s="221"/>
      <c r="BW239" s="221"/>
      <c r="BX239" s="221"/>
      <c r="BY239" s="221"/>
      <c r="BZ239" s="221"/>
      <c r="CA239" s="221"/>
      <c r="CB239" s="221"/>
      <c r="CC239" s="221"/>
      <c r="CD239" s="221"/>
      <c r="CE239" s="221"/>
      <c r="CF239" s="221"/>
      <c r="CG239" s="221"/>
      <c r="CH239" s="221"/>
      <c r="CI239" s="221"/>
      <c r="CJ239" s="221"/>
      <c r="CK239" s="221"/>
      <c r="CL239" s="221"/>
      <c r="CM239" s="221"/>
      <c r="CN239" s="221"/>
      <c r="CO239" s="221"/>
      <c r="CP239" s="221"/>
      <c r="CQ239" s="221"/>
      <c r="CR239" s="221"/>
      <c r="CS239" s="221"/>
      <c r="CT239" s="221"/>
      <c r="CU239" s="221"/>
      <c r="CV239" s="221"/>
      <c r="CW239" s="221"/>
      <c r="CX239" s="221"/>
      <c r="CY239" s="221"/>
      <c r="CZ239" s="221"/>
      <c r="DA239" s="221"/>
      <c r="DB239" s="221"/>
      <c r="DC239" s="221"/>
      <c r="DD239" s="221"/>
      <c r="DE239" s="221"/>
      <c r="DF239" s="221"/>
      <c r="DG239" s="221"/>
      <c r="DH239" s="221"/>
      <c r="DI239" s="221"/>
      <c r="DJ239" s="221"/>
      <c r="DK239" s="221"/>
      <c r="DL239" s="221"/>
      <c r="DM239" s="221"/>
      <c r="DN239" s="221"/>
      <c r="DO239" s="221"/>
      <c r="DP239" s="221"/>
      <c r="DQ239" s="221"/>
      <c r="DR239" s="221"/>
      <c r="DS239" s="221"/>
      <c r="DT239" s="221"/>
      <c r="DU239" s="221"/>
      <c r="DV239" s="221"/>
      <c r="DW239" s="221"/>
      <c r="DX239" s="221"/>
      <c r="DY239" s="221"/>
    </row>
    <row r="240" spans="1:86" s="28" customFormat="1" ht="24.75" customHeight="1" thickBot="1">
      <c r="A240" s="226" t="s">
        <v>576</v>
      </c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7">
        <v>450</v>
      </c>
      <c r="AF240" s="227"/>
      <c r="AG240" s="227"/>
      <c r="AH240" s="227"/>
      <c r="AI240" s="227"/>
      <c r="AJ240" s="227"/>
      <c r="AK240" s="216" t="s">
        <v>126</v>
      </c>
      <c r="AL240" s="216"/>
      <c r="AM240" s="216"/>
      <c r="AN240" s="216"/>
      <c r="AO240" s="216"/>
      <c r="AP240" s="216"/>
      <c r="AQ240" s="216"/>
      <c r="AR240" s="216"/>
      <c r="AS240" s="216"/>
      <c r="AT240" s="228">
        <f>стр1!BB13-стр2!AT7</f>
        <v>-321236.9800000042</v>
      </c>
      <c r="AU240" s="228"/>
      <c r="AV240" s="228"/>
      <c r="AW240" s="228"/>
      <c r="AX240" s="228"/>
      <c r="AY240" s="228"/>
      <c r="AZ240" s="228"/>
      <c r="BA240" s="228"/>
      <c r="BB240" s="228"/>
      <c r="BC240" s="228"/>
      <c r="BD240" s="228"/>
      <c r="BE240" s="228"/>
      <c r="BF240" s="228"/>
      <c r="BG240" s="228"/>
      <c r="BH240" s="228"/>
      <c r="BI240" s="228"/>
      <c r="BJ240" s="228"/>
      <c r="BK240" s="228">
        <f>стр1!BX13-стр2!BK7</f>
        <v>295492.0900000036</v>
      </c>
      <c r="BL240" s="228"/>
      <c r="BM240" s="228"/>
      <c r="BN240" s="228"/>
      <c r="BO240" s="228"/>
      <c r="BP240" s="228"/>
      <c r="BQ240" s="228"/>
      <c r="BR240" s="228"/>
      <c r="BS240" s="228"/>
      <c r="BT240" s="228"/>
      <c r="BU240" s="228"/>
      <c r="BV240" s="228"/>
      <c r="BW240" s="217" t="s">
        <v>126</v>
      </c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8">
        <f>BK240/AT240*100</f>
        <v>-91.98570164618025</v>
      </c>
    </row>
    <row r="243" spans="43:74" ht="12.75" customHeight="1">
      <c r="AQ243" s="219"/>
      <c r="AR243" s="219"/>
      <c r="BK243" s="223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</row>
  </sheetData>
  <sheetProtection/>
  <mergeCells count="1416">
    <mergeCell ref="A165:AD165"/>
    <mergeCell ref="AE165:AJ165"/>
    <mergeCell ref="AK165:AS165"/>
    <mergeCell ref="AT165:BJ165"/>
    <mergeCell ref="AE164:AJ164"/>
    <mergeCell ref="AK164:AS164"/>
    <mergeCell ref="AT164:BJ164"/>
    <mergeCell ref="BK164:BV164"/>
    <mergeCell ref="AE193:AJ193"/>
    <mergeCell ref="AK193:AS193"/>
    <mergeCell ref="AT193:BJ193"/>
    <mergeCell ref="BK193:BV193"/>
    <mergeCell ref="AE125:AJ125"/>
    <mergeCell ref="BK128:BV128"/>
    <mergeCell ref="BW128:CG128"/>
    <mergeCell ref="A128:AD128"/>
    <mergeCell ref="AE128:AJ128"/>
    <mergeCell ref="AK128:AS128"/>
    <mergeCell ref="AT128:BJ128"/>
    <mergeCell ref="AE126:AJ126"/>
    <mergeCell ref="AK126:AS126"/>
    <mergeCell ref="AT126:BJ126"/>
    <mergeCell ref="BK126:BV126"/>
    <mergeCell ref="AK124:AS124"/>
    <mergeCell ref="AT124:BJ124"/>
    <mergeCell ref="BK123:BV123"/>
    <mergeCell ref="BK124:BV124"/>
    <mergeCell ref="A172:AD172"/>
    <mergeCell ref="AE150:AJ150"/>
    <mergeCell ref="AK150:AS150"/>
    <mergeCell ref="AE151:AJ151"/>
    <mergeCell ref="AK151:AS151"/>
    <mergeCell ref="A171:AD171"/>
    <mergeCell ref="AE171:AJ171"/>
    <mergeCell ref="AK171:AS171"/>
    <mergeCell ref="AE158:AJ158"/>
    <mergeCell ref="AE161:AJ161"/>
    <mergeCell ref="AT149:BJ149"/>
    <mergeCell ref="AK149:AS149"/>
    <mergeCell ref="AK148:AS148"/>
    <mergeCell ref="AT148:BJ148"/>
    <mergeCell ref="BW21:CG21"/>
    <mergeCell ref="BK20:BV20"/>
    <mergeCell ref="BW20:CG20"/>
    <mergeCell ref="BK22:BV22"/>
    <mergeCell ref="BW22:CG22"/>
    <mergeCell ref="BK21:BV21"/>
    <mergeCell ref="AT21:BJ21"/>
    <mergeCell ref="A20:AD20"/>
    <mergeCell ref="AE20:AJ20"/>
    <mergeCell ref="AK20:AS20"/>
    <mergeCell ref="AT20:BJ20"/>
    <mergeCell ref="A21:AD21"/>
    <mergeCell ref="AE21:AJ21"/>
    <mergeCell ref="AE124:AJ124"/>
    <mergeCell ref="A22:AD22"/>
    <mergeCell ref="AE22:AJ22"/>
    <mergeCell ref="AE93:AJ93"/>
    <mergeCell ref="AE107:AJ107"/>
    <mergeCell ref="AE108:AJ108"/>
    <mergeCell ref="A115:AC115"/>
    <mergeCell ref="A97:AC97"/>
    <mergeCell ref="A99:AD99"/>
    <mergeCell ref="A98:AC98"/>
    <mergeCell ref="AK22:AS22"/>
    <mergeCell ref="A122:AD122"/>
    <mergeCell ref="AE122:AJ122"/>
    <mergeCell ref="AK122:AS122"/>
    <mergeCell ref="AK99:AS99"/>
    <mergeCell ref="AK107:AS107"/>
    <mergeCell ref="AK104:AS104"/>
    <mergeCell ref="AE82:AJ82"/>
    <mergeCell ref="AK103:AS103"/>
    <mergeCell ref="AK100:AS100"/>
    <mergeCell ref="A176:AC176"/>
    <mergeCell ref="AE65:AJ65"/>
    <mergeCell ref="AK65:AS65"/>
    <mergeCell ref="A67:AC67"/>
    <mergeCell ref="AE67:AJ67"/>
    <mergeCell ref="AK67:AS67"/>
    <mergeCell ref="A66:AC66"/>
    <mergeCell ref="AE66:AJ66"/>
    <mergeCell ref="A144:AD144"/>
    <mergeCell ref="AE123:AJ123"/>
    <mergeCell ref="BW77:CG77"/>
    <mergeCell ref="A77:AC77"/>
    <mergeCell ref="AE77:AJ77"/>
    <mergeCell ref="AK77:AS77"/>
    <mergeCell ref="AT77:BJ77"/>
    <mergeCell ref="BW238:CG238"/>
    <mergeCell ref="A236:AD236"/>
    <mergeCell ref="BW237:CG237"/>
    <mergeCell ref="AE237:AJ237"/>
    <mergeCell ref="A237:AD237"/>
    <mergeCell ref="BK173:BV173"/>
    <mergeCell ref="AK238:AS238"/>
    <mergeCell ref="AT238:BJ238"/>
    <mergeCell ref="BK238:BV238"/>
    <mergeCell ref="BK211:BV211"/>
    <mergeCell ref="AT207:BJ207"/>
    <mergeCell ref="AK227:AS227"/>
    <mergeCell ref="AT222:BJ222"/>
    <mergeCell ref="AT217:BJ217"/>
    <mergeCell ref="AT220:BJ220"/>
    <mergeCell ref="BW173:CG173"/>
    <mergeCell ref="BW171:CG171"/>
    <mergeCell ref="BW172:CG172"/>
    <mergeCell ref="A206:AD206"/>
    <mergeCell ref="AE206:AJ206"/>
    <mergeCell ref="AK206:AS206"/>
    <mergeCell ref="AT206:BJ206"/>
    <mergeCell ref="A205:AD205"/>
    <mergeCell ref="AE205:AJ205"/>
    <mergeCell ref="A199:AD199"/>
    <mergeCell ref="A143:AD143"/>
    <mergeCell ref="A142:AD142"/>
    <mergeCell ref="AK141:AS141"/>
    <mergeCell ref="AE142:AJ142"/>
    <mergeCell ref="AE143:AJ143"/>
    <mergeCell ref="AE141:AJ141"/>
    <mergeCell ref="A141:AD141"/>
    <mergeCell ref="A116:AC116"/>
    <mergeCell ref="AE116:AJ116"/>
    <mergeCell ref="AK116:AS116"/>
    <mergeCell ref="AT116:BJ116"/>
    <mergeCell ref="A78:AC78"/>
    <mergeCell ref="AE78:AJ78"/>
    <mergeCell ref="AK78:AS78"/>
    <mergeCell ref="BW92:CG92"/>
    <mergeCell ref="BW78:CG78"/>
    <mergeCell ref="AK117:AS117"/>
    <mergeCell ref="AK110:AS110"/>
    <mergeCell ref="AK108:AS108"/>
    <mergeCell ref="AK114:AS114"/>
    <mergeCell ref="AK115:AS115"/>
    <mergeCell ref="AT114:BJ114"/>
    <mergeCell ref="AK106:AS106"/>
    <mergeCell ref="AT98:BJ98"/>
    <mergeCell ref="AK89:AS89"/>
    <mergeCell ref="BW132:CG132"/>
    <mergeCell ref="AK121:AS121"/>
    <mergeCell ref="AK145:AS145"/>
    <mergeCell ref="AT145:BJ145"/>
    <mergeCell ref="AK138:AS138"/>
    <mergeCell ref="AK140:AS140"/>
    <mergeCell ref="AK139:AS139"/>
    <mergeCell ref="AT122:BJ122"/>
    <mergeCell ref="AK123:AS123"/>
    <mergeCell ref="AT123:BJ123"/>
    <mergeCell ref="AT132:BJ132"/>
    <mergeCell ref="AK132:AS132"/>
    <mergeCell ref="AK131:AS131"/>
    <mergeCell ref="AK125:AS125"/>
    <mergeCell ref="AT125:BJ125"/>
    <mergeCell ref="AK130:AS130"/>
    <mergeCell ref="AK129:AS129"/>
    <mergeCell ref="AT130:BJ130"/>
    <mergeCell ref="AK133:AS133"/>
    <mergeCell ref="BW146:CG146"/>
    <mergeCell ref="BK147:BV147"/>
    <mergeCell ref="BW144:CG144"/>
    <mergeCell ref="AT133:BJ133"/>
    <mergeCell ref="AK136:AS136"/>
    <mergeCell ref="BW141:CG141"/>
    <mergeCell ref="AK144:AS144"/>
    <mergeCell ref="BW143:CG143"/>
    <mergeCell ref="BK142:BV142"/>
    <mergeCell ref="BK143:BV143"/>
    <mergeCell ref="BK146:BV146"/>
    <mergeCell ref="AT141:BJ141"/>
    <mergeCell ref="BK144:BV144"/>
    <mergeCell ref="AT144:BJ144"/>
    <mergeCell ref="AT142:BJ142"/>
    <mergeCell ref="BK141:BV141"/>
    <mergeCell ref="BK145:BV145"/>
    <mergeCell ref="BK148:BV148"/>
    <mergeCell ref="BW148:CG148"/>
    <mergeCell ref="BW150:CG150"/>
    <mergeCell ref="BW149:CG149"/>
    <mergeCell ref="BW151:CG151"/>
    <mergeCell ref="BK149:BV149"/>
    <mergeCell ref="BK150:BV150"/>
    <mergeCell ref="BK151:BV151"/>
    <mergeCell ref="BK159:BV159"/>
    <mergeCell ref="BW156:CG156"/>
    <mergeCell ref="BK155:BV155"/>
    <mergeCell ref="BW158:CG158"/>
    <mergeCell ref="BW159:CG159"/>
    <mergeCell ref="BK157:BV157"/>
    <mergeCell ref="BK158:BV158"/>
    <mergeCell ref="BK154:BV154"/>
    <mergeCell ref="BW157:CG157"/>
    <mergeCell ref="BW155:CG155"/>
    <mergeCell ref="BK156:BV156"/>
    <mergeCell ref="BW160:CG160"/>
    <mergeCell ref="BW163:CG163"/>
    <mergeCell ref="BW162:CG162"/>
    <mergeCell ref="BW166:CG166"/>
    <mergeCell ref="BW164:CG164"/>
    <mergeCell ref="BW165:CG165"/>
    <mergeCell ref="AT158:BJ158"/>
    <mergeCell ref="AT157:BJ157"/>
    <mergeCell ref="AT163:BJ163"/>
    <mergeCell ref="AT159:BJ159"/>
    <mergeCell ref="AT168:BJ168"/>
    <mergeCell ref="AT162:BJ162"/>
    <mergeCell ref="BK172:BV172"/>
    <mergeCell ref="AT172:BJ172"/>
    <mergeCell ref="AT171:BJ171"/>
    <mergeCell ref="BK166:BV166"/>
    <mergeCell ref="AT169:BJ169"/>
    <mergeCell ref="BK162:BV162"/>
    <mergeCell ref="BK165:BV165"/>
    <mergeCell ref="AK204:AS204"/>
    <mergeCell ref="A154:AC154"/>
    <mergeCell ref="AK207:AS207"/>
    <mergeCell ref="AK205:AS205"/>
    <mergeCell ref="AK203:AS203"/>
    <mergeCell ref="A157:AC157"/>
    <mergeCell ref="A156:AC156"/>
    <mergeCell ref="A158:AC158"/>
    <mergeCell ref="AK172:AS172"/>
    <mergeCell ref="AK173:AS173"/>
    <mergeCell ref="AE148:AJ148"/>
    <mergeCell ref="AE156:AJ156"/>
    <mergeCell ref="AE152:AJ152"/>
    <mergeCell ref="AE153:AJ153"/>
    <mergeCell ref="AE160:AJ160"/>
    <mergeCell ref="AE149:AJ149"/>
    <mergeCell ref="AE157:AJ157"/>
    <mergeCell ref="AE159:AJ159"/>
    <mergeCell ref="A170:AD170"/>
    <mergeCell ref="A195:AD195"/>
    <mergeCell ref="A191:AD191"/>
    <mergeCell ref="A190:AD190"/>
    <mergeCell ref="A173:AD173"/>
    <mergeCell ref="A189:AD189"/>
    <mergeCell ref="A183:AC183"/>
    <mergeCell ref="A185:AC185"/>
    <mergeCell ref="A186:AD186"/>
    <mergeCell ref="A178:AC178"/>
    <mergeCell ref="AE173:AJ173"/>
    <mergeCell ref="A175:AD175"/>
    <mergeCell ref="AE175:AJ175"/>
    <mergeCell ref="AT205:BJ205"/>
    <mergeCell ref="AT183:BJ183"/>
    <mergeCell ref="AT199:BJ199"/>
    <mergeCell ref="AT195:BJ195"/>
    <mergeCell ref="AT200:BJ200"/>
    <mergeCell ref="AK201:AS201"/>
    <mergeCell ref="AK200:AS200"/>
    <mergeCell ref="A213:AD213"/>
    <mergeCell ref="AE213:AJ213"/>
    <mergeCell ref="BK213:BV213"/>
    <mergeCell ref="AK212:AS212"/>
    <mergeCell ref="AT212:BJ212"/>
    <mergeCell ref="AT213:BJ213"/>
    <mergeCell ref="BK212:BV212"/>
    <mergeCell ref="A211:AD211"/>
    <mergeCell ref="A210:AD210"/>
    <mergeCell ref="AE83:AJ83"/>
    <mergeCell ref="BW211:CG211"/>
    <mergeCell ref="BW176:CG176"/>
    <mergeCell ref="AT170:BJ170"/>
    <mergeCell ref="BK170:BV170"/>
    <mergeCell ref="AT184:BJ184"/>
    <mergeCell ref="BK187:BV187"/>
    <mergeCell ref="AT187:BJ187"/>
    <mergeCell ref="AK98:AS98"/>
    <mergeCell ref="AK101:AS101"/>
    <mergeCell ref="AT101:BJ101"/>
    <mergeCell ref="AE105:AJ105"/>
    <mergeCell ref="AE99:AJ99"/>
    <mergeCell ref="AT107:BJ107"/>
    <mergeCell ref="AE103:AJ103"/>
    <mergeCell ref="AK102:AS102"/>
    <mergeCell ref="AT104:BJ104"/>
    <mergeCell ref="AT103:BJ103"/>
    <mergeCell ref="AK119:AS119"/>
    <mergeCell ref="AE109:AJ109"/>
    <mergeCell ref="AE120:AJ120"/>
    <mergeCell ref="AE110:AJ110"/>
    <mergeCell ref="AE114:AJ114"/>
    <mergeCell ref="AE113:AJ113"/>
    <mergeCell ref="AE111:AJ111"/>
    <mergeCell ref="AE112:AJ112"/>
    <mergeCell ref="AK118:AS118"/>
    <mergeCell ref="AK120:AS120"/>
    <mergeCell ref="AT198:BJ198"/>
    <mergeCell ref="AT197:BJ197"/>
    <mergeCell ref="AK134:AS134"/>
    <mergeCell ref="AT140:BJ140"/>
    <mergeCell ref="AT138:BJ138"/>
    <mergeCell ref="AT134:BJ134"/>
    <mergeCell ref="AT136:BJ136"/>
    <mergeCell ref="AT137:BJ137"/>
    <mergeCell ref="AT167:BJ167"/>
    <mergeCell ref="AK161:AS161"/>
    <mergeCell ref="AT155:BJ155"/>
    <mergeCell ref="AT173:BJ173"/>
    <mergeCell ref="AK197:AS197"/>
    <mergeCell ref="AT189:BJ189"/>
    <mergeCell ref="AT196:BJ196"/>
    <mergeCell ref="AT191:BJ191"/>
    <mergeCell ref="AT190:BJ190"/>
    <mergeCell ref="AK184:AS184"/>
    <mergeCell ref="AK159:AS159"/>
    <mergeCell ref="AK198:AS198"/>
    <mergeCell ref="AK199:AS199"/>
    <mergeCell ref="AE166:AJ166"/>
    <mergeCell ref="AE168:AJ168"/>
    <mergeCell ref="AE169:AJ169"/>
    <mergeCell ref="AK186:AS186"/>
    <mergeCell ref="AK196:AS196"/>
    <mergeCell ref="AK195:AS195"/>
    <mergeCell ref="AE184:AJ184"/>
    <mergeCell ref="AK202:AS202"/>
    <mergeCell ref="AK208:AS208"/>
    <mergeCell ref="A155:AC155"/>
    <mergeCell ref="AE155:AJ155"/>
    <mergeCell ref="A161:AC161"/>
    <mergeCell ref="A160:AC160"/>
    <mergeCell ref="A168:AC168"/>
    <mergeCell ref="A162:AD162"/>
    <mergeCell ref="A166:AC166"/>
    <mergeCell ref="AE167:AJ167"/>
    <mergeCell ref="A146:AC146"/>
    <mergeCell ref="A147:AC147"/>
    <mergeCell ref="A152:AC152"/>
    <mergeCell ref="A153:AC153"/>
    <mergeCell ref="A151:AC151"/>
    <mergeCell ref="A149:AC149"/>
    <mergeCell ref="A148:AC148"/>
    <mergeCell ref="A150:AC150"/>
    <mergeCell ref="A145:AD145"/>
    <mergeCell ref="AE147:AJ147"/>
    <mergeCell ref="AK112:AS112"/>
    <mergeCell ref="AT110:BJ110"/>
    <mergeCell ref="A117:AC117"/>
    <mergeCell ref="A112:AC112"/>
    <mergeCell ref="A111:AC111"/>
    <mergeCell ref="A113:AC113"/>
    <mergeCell ref="A110:AC110"/>
    <mergeCell ref="A114:AC114"/>
    <mergeCell ref="AT97:BJ97"/>
    <mergeCell ref="AT102:BJ102"/>
    <mergeCell ref="AT100:BJ100"/>
    <mergeCell ref="AT99:BJ99"/>
    <mergeCell ref="A102:AC102"/>
    <mergeCell ref="A100:AC100"/>
    <mergeCell ref="BW62:CG62"/>
    <mergeCell ref="AT64:BJ64"/>
    <mergeCell ref="BK65:BV65"/>
    <mergeCell ref="AT65:BJ65"/>
    <mergeCell ref="BK64:BV64"/>
    <mergeCell ref="BW63:CG63"/>
    <mergeCell ref="BW64:CG64"/>
    <mergeCell ref="BK62:BV62"/>
    <mergeCell ref="BK63:BV63"/>
    <mergeCell ref="AT63:BJ63"/>
    <mergeCell ref="BW66:CG66"/>
    <mergeCell ref="AT66:BJ66"/>
    <mergeCell ref="BK66:BV66"/>
    <mergeCell ref="BW65:CG65"/>
    <mergeCell ref="AT69:BJ69"/>
    <mergeCell ref="BK69:BV69"/>
    <mergeCell ref="BW69:CG69"/>
    <mergeCell ref="BK67:BV67"/>
    <mergeCell ref="BK68:BV68"/>
    <mergeCell ref="BW68:CG68"/>
    <mergeCell ref="AT68:BJ68"/>
    <mergeCell ref="AT81:BJ81"/>
    <mergeCell ref="AE75:AJ75"/>
    <mergeCell ref="AE68:AJ68"/>
    <mergeCell ref="A71:AC71"/>
    <mergeCell ref="A69:AC69"/>
    <mergeCell ref="A70:AC70"/>
    <mergeCell ref="AK69:AS69"/>
    <mergeCell ref="AT70:BJ70"/>
    <mergeCell ref="AT73:BJ73"/>
    <mergeCell ref="A79:AC79"/>
    <mergeCell ref="AT74:BJ74"/>
    <mergeCell ref="BK81:BV81"/>
    <mergeCell ref="AK76:AS76"/>
    <mergeCell ref="AK75:AS75"/>
    <mergeCell ref="AT78:BJ78"/>
    <mergeCell ref="AT76:BJ76"/>
    <mergeCell ref="BK74:BV74"/>
    <mergeCell ref="BK79:BV79"/>
    <mergeCell ref="AT75:BJ75"/>
    <mergeCell ref="BK78:BV78"/>
    <mergeCell ref="AT72:BJ72"/>
    <mergeCell ref="BK73:BV73"/>
    <mergeCell ref="BK71:BV71"/>
    <mergeCell ref="AT71:BJ71"/>
    <mergeCell ref="AE59:AJ59"/>
    <mergeCell ref="AK58:AS58"/>
    <mergeCell ref="AK60:AS60"/>
    <mergeCell ref="BK70:BV70"/>
    <mergeCell ref="AK64:AS64"/>
    <mergeCell ref="AK70:AS70"/>
    <mergeCell ref="AT67:BJ67"/>
    <mergeCell ref="AK68:AS68"/>
    <mergeCell ref="AT62:BJ62"/>
    <mergeCell ref="AT58:BJ58"/>
    <mergeCell ref="AT52:BJ52"/>
    <mergeCell ref="AT55:BJ55"/>
    <mergeCell ref="AT54:BJ54"/>
    <mergeCell ref="AT57:BJ57"/>
    <mergeCell ref="AT60:BJ60"/>
    <mergeCell ref="AT59:BJ59"/>
    <mergeCell ref="BK56:BV56"/>
    <mergeCell ref="BW61:CG61"/>
    <mergeCell ref="AT61:BJ61"/>
    <mergeCell ref="BK60:BV60"/>
    <mergeCell ref="BW59:CG59"/>
    <mergeCell ref="BW60:CG60"/>
    <mergeCell ref="BK61:BV61"/>
    <mergeCell ref="BW56:CG56"/>
    <mergeCell ref="AT41:BJ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A49:AC49"/>
    <mergeCell ref="AE44:AJ44"/>
    <mergeCell ref="AK50:AS50"/>
    <mergeCell ref="AT40:BJ40"/>
    <mergeCell ref="AT49:BJ49"/>
    <mergeCell ref="AE42:AJ42"/>
    <mergeCell ref="AK43:AS43"/>
    <mergeCell ref="AK45:AS45"/>
    <mergeCell ref="AT50:BJ50"/>
    <mergeCell ref="A48:AC48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AE48:AJ48"/>
    <mergeCell ref="BK36:BV36"/>
    <mergeCell ref="AT36:BJ36"/>
    <mergeCell ref="AE37:AJ37"/>
    <mergeCell ref="AT37:BJ37"/>
    <mergeCell ref="AE40:AJ40"/>
    <mergeCell ref="BK42:BV42"/>
    <mergeCell ref="BK44:BV44"/>
    <mergeCell ref="BK38:BV38"/>
    <mergeCell ref="AT48:BJ48"/>
    <mergeCell ref="AK28:AS28"/>
    <mergeCell ref="AK31:AS31"/>
    <mergeCell ref="AK30:AS30"/>
    <mergeCell ref="AK29:AS29"/>
    <mergeCell ref="A47:AC47"/>
    <mergeCell ref="A44:AD44"/>
    <mergeCell ref="A28:AD28"/>
    <mergeCell ref="AE28:AJ28"/>
    <mergeCell ref="A40:AC40"/>
    <mergeCell ref="A42:AC42"/>
    <mergeCell ref="A38:AD38"/>
    <mergeCell ref="A39:AC39"/>
    <mergeCell ref="A41:AC41"/>
    <mergeCell ref="AE41:AJ41"/>
    <mergeCell ref="A46:AD46"/>
    <mergeCell ref="AE46:AJ46"/>
    <mergeCell ref="AK41:AS41"/>
    <mergeCell ref="A31:AD31"/>
    <mergeCell ref="AE32:AJ32"/>
    <mergeCell ref="AK32:AS32"/>
    <mergeCell ref="AK35:AS35"/>
    <mergeCell ref="AK42:AS42"/>
    <mergeCell ref="AK37:AS37"/>
    <mergeCell ref="AK33:AS33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17:AS17"/>
    <mergeCell ref="A11:AD11"/>
    <mergeCell ref="AE11:AJ11"/>
    <mergeCell ref="AK11:AS11"/>
    <mergeCell ref="A12:AD12"/>
    <mergeCell ref="AE12:AJ12"/>
    <mergeCell ref="AK12:AS12"/>
    <mergeCell ref="AT30:BJ30"/>
    <mergeCell ref="AK209:AS209"/>
    <mergeCell ref="AT216:BJ216"/>
    <mergeCell ref="AT209:BJ209"/>
    <mergeCell ref="AK216:AS216"/>
    <mergeCell ref="AT211:BJ211"/>
    <mergeCell ref="AT208:BJ208"/>
    <mergeCell ref="AT214:BJ214"/>
    <mergeCell ref="AT215:BJ215"/>
    <mergeCell ref="AT38:BJ38"/>
    <mergeCell ref="AT221:BJ221"/>
    <mergeCell ref="AT218:BJ218"/>
    <mergeCell ref="BW198:CG198"/>
    <mergeCell ref="BW205:CG205"/>
    <mergeCell ref="BW199:CG199"/>
    <mergeCell ref="BW200:CG200"/>
    <mergeCell ref="BK199:BV199"/>
    <mergeCell ref="BK206:BV206"/>
    <mergeCell ref="BW219:CG219"/>
    <mergeCell ref="BW202:CG202"/>
    <mergeCell ref="BW81:CG81"/>
    <mergeCell ref="BW222:CG222"/>
    <mergeCell ref="BW216:CG216"/>
    <mergeCell ref="BW134:CG134"/>
    <mergeCell ref="BW170:CG170"/>
    <mergeCell ref="BW204:CG204"/>
    <mergeCell ref="BW212:CG212"/>
    <mergeCell ref="BW190:CG190"/>
    <mergeCell ref="BW188:CG188"/>
    <mergeCell ref="BW187:CG187"/>
    <mergeCell ref="A72:AC72"/>
    <mergeCell ref="A76:AC76"/>
    <mergeCell ref="A68:AC68"/>
    <mergeCell ref="A73:AC73"/>
    <mergeCell ref="A95:AC95"/>
    <mergeCell ref="AE96:AJ96"/>
    <mergeCell ref="A96:AC96"/>
    <mergeCell ref="A86:AC86"/>
    <mergeCell ref="AE86:AJ86"/>
    <mergeCell ref="AE90:AJ90"/>
    <mergeCell ref="A87:AC87"/>
    <mergeCell ref="A88:AC88"/>
    <mergeCell ref="A92:AC92"/>
    <mergeCell ref="A94:AC94"/>
    <mergeCell ref="AK72:AS72"/>
    <mergeCell ref="AK73:AS73"/>
    <mergeCell ref="AK71:AS71"/>
    <mergeCell ref="AE64:AJ64"/>
    <mergeCell ref="AK66:AS66"/>
    <mergeCell ref="AE69:AJ69"/>
    <mergeCell ref="AE74:AJ74"/>
    <mergeCell ref="AE71:AJ71"/>
    <mergeCell ref="AE70:AJ70"/>
    <mergeCell ref="AE73:AJ73"/>
    <mergeCell ref="AE72:AJ72"/>
    <mergeCell ref="AE76:AJ76"/>
    <mergeCell ref="AT79:BJ79"/>
    <mergeCell ref="AE79:AJ79"/>
    <mergeCell ref="AT82:BJ82"/>
    <mergeCell ref="AT80:BJ80"/>
    <mergeCell ref="AE80:AJ80"/>
    <mergeCell ref="AK80:AS80"/>
    <mergeCell ref="AK81:AS81"/>
    <mergeCell ref="AK79:AS79"/>
    <mergeCell ref="AK82:AS82"/>
    <mergeCell ref="AK83:AS83"/>
    <mergeCell ref="AK84:AS84"/>
    <mergeCell ref="AK86:AS86"/>
    <mergeCell ref="AK85:AS85"/>
    <mergeCell ref="AE84:AJ84"/>
    <mergeCell ref="AE85:AJ85"/>
    <mergeCell ref="AE89:AJ89"/>
    <mergeCell ref="AE87:AJ87"/>
    <mergeCell ref="AE88:AJ88"/>
    <mergeCell ref="A89:AC89"/>
    <mergeCell ref="A93:AC93"/>
    <mergeCell ref="A169:AC169"/>
    <mergeCell ref="BK188:BV188"/>
    <mergeCell ref="AK187:AS187"/>
    <mergeCell ref="AK188:AS188"/>
    <mergeCell ref="AT188:BJ188"/>
    <mergeCell ref="A187:AD187"/>
    <mergeCell ref="AT185:BJ185"/>
    <mergeCell ref="AT186:BJ186"/>
    <mergeCell ref="BW206:CG206"/>
    <mergeCell ref="BW189:CG189"/>
    <mergeCell ref="BW196:CG196"/>
    <mergeCell ref="BK189:BV189"/>
    <mergeCell ref="BW197:CG197"/>
    <mergeCell ref="BW195:CG195"/>
    <mergeCell ref="BW191:CG191"/>
    <mergeCell ref="BK191:BV191"/>
    <mergeCell ref="BK192:BV192"/>
    <mergeCell ref="BW192:CG192"/>
    <mergeCell ref="BW201:CG201"/>
    <mergeCell ref="BK208:BV208"/>
    <mergeCell ref="BW213:CG213"/>
    <mergeCell ref="BK210:BV210"/>
    <mergeCell ref="BW210:CG210"/>
    <mergeCell ref="BW209:CG209"/>
    <mergeCell ref="BK209:BV209"/>
    <mergeCell ref="BW207:CG207"/>
    <mergeCell ref="BW203:CG203"/>
    <mergeCell ref="BW208:CG208"/>
    <mergeCell ref="AT201:BJ201"/>
    <mergeCell ref="AT203:BJ203"/>
    <mergeCell ref="BK204:BV204"/>
    <mergeCell ref="BK200:BV200"/>
    <mergeCell ref="AT202:BJ202"/>
    <mergeCell ref="AT204:BJ204"/>
    <mergeCell ref="AT210:BJ210"/>
    <mergeCell ref="BW233:CG233"/>
    <mergeCell ref="BW228:CG228"/>
    <mergeCell ref="BW226:CG226"/>
    <mergeCell ref="BW232:CG232"/>
    <mergeCell ref="BW224:CG224"/>
    <mergeCell ref="BW221:CG221"/>
    <mergeCell ref="BW218:CG218"/>
    <mergeCell ref="BW231:CG231"/>
    <mergeCell ref="BW220:CG220"/>
    <mergeCell ref="AK74:AS74"/>
    <mergeCell ref="A181:AC181"/>
    <mergeCell ref="BK221:BV221"/>
    <mergeCell ref="BK218:BV218"/>
    <mergeCell ref="BK215:BV215"/>
    <mergeCell ref="BK202:BV202"/>
    <mergeCell ref="BK203:BV203"/>
    <mergeCell ref="BK219:BV219"/>
    <mergeCell ref="A197:AD197"/>
    <mergeCell ref="AE154:AJ154"/>
    <mergeCell ref="BW223:CG223"/>
    <mergeCell ref="BW229:CG229"/>
    <mergeCell ref="BW225:CG225"/>
    <mergeCell ref="BW227:CG227"/>
    <mergeCell ref="BW230:CG230"/>
    <mergeCell ref="BW217:CG217"/>
    <mergeCell ref="BW215:CG215"/>
    <mergeCell ref="BK214:BV214"/>
    <mergeCell ref="BK217:BV217"/>
    <mergeCell ref="BK216:BV216"/>
    <mergeCell ref="BW214:CG214"/>
    <mergeCell ref="BK229:BV229"/>
    <mergeCell ref="BK228:BV228"/>
    <mergeCell ref="BK227:BV227"/>
    <mergeCell ref="A200:AD200"/>
    <mergeCell ref="A196:AD196"/>
    <mergeCell ref="A184:AC184"/>
    <mergeCell ref="A188:AD188"/>
    <mergeCell ref="A192:AD192"/>
    <mergeCell ref="A193:AD193"/>
    <mergeCell ref="AE200:AJ200"/>
    <mergeCell ref="AE186:AJ186"/>
    <mergeCell ref="AE197:AJ197"/>
    <mergeCell ref="AE199:AJ199"/>
    <mergeCell ref="AE195:AJ195"/>
    <mergeCell ref="AE187:AJ187"/>
    <mergeCell ref="AE189:AJ189"/>
    <mergeCell ref="AE191:AJ191"/>
    <mergeCell ref="AE190:AJ190"/>
    <mergeCell ref="AE192:AJ192"/>
    <mergeCell ref="A118:AC118"/>
    <mergeCell ref="AE118:AJ118"/>
    <mergeCell ref="AE117:AJ117"/>
    <mergeCell ref="A103:AC103"/>
    <mergeCell ref="A104:AD104"/>
    <mergeCell ref="A106:AC106"/>
    <mergeCell ref="A105:AD105"/>
    <mergeCell ref="A107:AC107"/>
    <mergeCell ref="A108:AC108"/>
    <mergeCell ref="A109:AC109"/>
    <mergeCell ref="A101:AC101"/>
    <mergeCell ref="AE196:AJ196"/>
    <mergeCell ref="AE185:AJ185"/>
    <mergeCell ref="AE119:AJ119"/>
    <mergeCell ref="AE121:AJ121"/>
    <mergeCell ref="A129:AD129"/>
    <mergeCell ref="AE129:AJ129"/>
    <mergeCell ref="A120:AC120"/>
    <mergeCell ref="AE133:AJ133"/>
    <mergeCell ref="AE130:AJ130"/>
    <mergeCell ref="AK94:AS94"/>
    <mergeCell ref="AE98:AJ98"/>
    <mergeCell ref="AE115:AJ115"/>
    <mergeCell ref="AE95:AJ95"/>
    <mergeCell ref="AE106:AJ106"/>
    <mergeCell ref="AE100:AJ100"/>
    <mergeCell ref="AK105:AS105"/>
    <mergeCell ref="AE101:AJ101"/>
    <mergeCell ref="AE104:AJ104"/>
    <mergeCell ref="AK111:AS111"/>
    <mergeCell ref="AK90:AS90"/>
    <mergeCell ref="AE91:AJ91"/>
    <mergeCell ref="AK97:AS97"/>
    <mergeCell ref="AK92:AS92"/>
    <mergeCell ref="AK96:AS96"/>
    <mergeCell ref="AK93:AS93"/>
    <mergeCell ref="AE92:AJ92"/>
    <mergeCell ref="AE97:AJ97"/>
    <mergeCell ref="AK95:AS95"/>
    <mergeCell ref="AK91:AS91"/>
    <mergeCell ref="AK87:AS87"/>
    <mergeCell ref="AK88:AS88"/>
    <mergeCell ref="AE94:AJ94"/>
    <mergeCell ref="A59:AC59"/>
    <mergeCell ref="A91:AC91"/>
    <mergeCell ref="A90:AC90"/>
    <mergeCell ref="A60:AC60"/>
    <mergeCell ref="A61:AC61"/>
    <mergeCell ref="A63:AC63"/>
    <mergeCell ref="AE62:AJ62"/>
    <mergeCell ref="A64:AC64"/>
    <mergeCell ref="A74:AC74"/>
    <mergeCell ref="A85:AC85"/>
    <mergeCell ref="A82:AC82"/>
    <mergeCell ref="A75:AC75"/>
    <mergeCell ref="A80:AC80"/>
    <mergeCell ref="A65:AC65"/>
    <mergeCell ref="A84:AC84"/>
    <mergeCell ref="A81:AC81"/>
    <mergeCell ref="A83:AC83"/>
    <mergeCell ref="AE61:AJ61"/>
    <mergeCell ref="A62:AC62"/>
    <mergeCell ref="AE63:AJ63"/>
    <mergeCell ref="AE60:AJ60"/>
    <mergeCell ref="AK57:AS57"/>
    <mergeCell ref="AK49:AS49"/>
    <mergeCell ref="AK48:AS48"/>
    <mergeCell ref="AK40:AS40"/>
    <mergeCell ref="AK44:AS44"/>
    <mergeCell ref="AK52:AS52"/>
    <mergeCell ref="AK55:AS55"/>
    <mergeCell ref="AK54:AS54"/>
    <mergeCell ref="AK47:AS47"/>
    <mergeCell ref="AK53:AS53"/>
    <mergeCell ref="AK36:AS36"/>
    <mergeCell ref="AK38:AS38"/>
    <mergeCell ref="AK34:AS34"/>
    <mergeCell ref="AK46:AS46"/>
    <mergeCell ref="BW17:CG17"/>
    <mergeCell ref="BK18:BV18"/>
    <mergeCell ref="BW25:CG25"/>
    <mergeCell ref="BW18:CG18"/>
    <mergeCell ref="BK23:BV23"/>
    <mergeCell ref="BW24:CG24"/>
    <mergeCell ref="BK19:BV19"/>
    <mergeCell ref="BW19:CG19"/>
    <mergeCell ref="BW23:CG23"/>
    <mergeCell ref="BK24:BV24"/>
    <mergeCell ref="AE23:AJ23"/>
    <mergeCell ref="AE31:AJ31"/>
    <mergeCell ref="AE29:AJ29"/>
    <mergeCell ref="AE30:AJ30"/>
    <mergeCell ref="AE26:AJ26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7:CG27"/>
    <mergeCell ref="BK26:BV26"/>
    <mergeCell ref="BW26:CG26"/>
    <mergeCell ref="AK27:AS27"/>
    <mergeCell ref="AK23:AS23"/>
    <mergeCell ref="AK26:AS26"/>
    <mergeCell ref="AK25:AS25"/>
    <mergeCell ref="AT24:BJ24"/>
    <mergeCell ref="AT23:BJ23"/>
    <mergeCell ref="BK16:BV16"/>
    <mergeCell ref="AK18:AS18"/>
    <mergeCell ref="AK19:AS19"/>
    <mergeCell ref="AK24:AS24"/>
    <mergeCell ref="AT16:BJ16"/>
    <mergeCell ref="AT17:BJ17"/>
    <mergeCell ref="AT18:BJ18"/>
    <mergeCell ref="AT19:BJ19"/>
    <mergeCell ref="AT22:BJ22"/>
    <mergeCell ref="AK21:AS21"/>
    <mergeCell ref="A33:AD33"/>
    <mergeCell ref="AE33:AJ33"/>
    <mergeCell ref="A24:AC24"/>
    <mergeCell ref="AE27:AJ27"/>
    <mergeCell ref="A25:AD25"/>
    <mergeCell ref="A26:AD26"/>
    <mergeCell ref="A30:AD30"/>
    <mergeCell ref="A29:AC29"/>
    <mergeCell ref="A45:AD45"/>
    <mergeCell ref="A52:AC52"/>
    <mergeCell ref="AE45:AJ45"/>
    <mergeCell ref="A17:AD17"/>
    <mergeCell ref="A27:AD27"/>
    <mergeCell ref="AE24:AJ24"/>
    <mergeCell ref="AE25:AJ25"/>
    <mergeCell ref="A19:AD19"/>
    <mergeCell ref="AE19:AJ19"/>
    <mergeCell ref="A23:AC23"/>
    <mergeCell ref="AE38:AJ38"/>
    <mergeCell ref="A34:AC34"/>
    <mergeCell ref="AE34:AJ34"/>
    <mergeCell ref="A37:AC37"/>
    <mergeCell ref="A35:AC35"/>
    <mergeCell ref="AE35:AJ35"/>
    <mergeCell ref="A36:AC36"/>
    <mergeCell ref="AE36:AJ36"/>
    <mergeCell ref="A9:AC9"/>
    <mergeCell ref="AE9:AJ9"/>
    <mergeCell ref="A55:AC55"/>
    <mergeCell ref="AE55:AJ55"/>
    <mergeCell ref="A32:AD32"/>
    <mergeCell ref="AE54:AJ54"/>
    <mergeCell ref="A43:AD43"/>
    <mergeCell ref="AE43:AJ43"/>
    <mergeCell ref="A50:AC50"/>
    <mergeCell ref="AE50:AJ50"/>
    <mergeCell ref="A2:CG2"/>
    <mergeCell ref="A4:AD5"/>
    <mergeCell ref="AE4:AJ5"/>
    <mergeCell ref="AK4:AS5"/>
    <mergeCell ref="AT4:BJ5"/>
    <mergeCell ref="BK4:BV5"/>
    <mergeCell ref="BW4:CG5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8:AC8"/>
    <mergeCell ref="AE8:AJ8"/>
    <mergeCell ref="AK8:AS8"/>
    <mergeCell ref="AT8:BJ8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10:AS10"/>
    <mergeCell ref="AT12:BJ12"/>
    <mergeCell ref="AT13:BJ13"/>
    <mergeCell ref="AT14:BJ14"/>
    <mergeCell ref="AT15:BJ15"/>
    <mergeCell ref="AE15:AJ15"/>
    <mergeCell ref="AK15:AS15"/>
    <mergeCell ref="AE13:AJ13"/>
    <mergeCell ref="AK13:AS13"/>
    <mergeCell ref="AE52:AJ52"/>
    <mergeCell ref="AE47:AJ47"/>
    <mergeCell ref="AT39:BJ39"/>
    <mergeCell ref="AE39:AJ39"/>
    <mergeCell ref="AK39:AS39"/>
    <mergeCell ref="AT44:BJ44"/>
    <mergeCell ref="AT43:BJ43"/>
    <mergeCell ref="AT46:BJ46"/>
    <mergeCell ref="AT42:BJ42"/>
    <mergeCell ref="AE49:AJ49"/>
    <mergeCell ref="A53:AC53"/>
    <mergeCell ref="AE58:AJ58"/>
    <mergeCell ref="A56:AC56"/>
    <mergeCell ref="A57:AC57"/>
    <mergeCell ref="AE56:AJ56"/>
    <mergeCell ref="A54:AC54"/>
    <mergeCell ref="A58:AC58"/>
    <mergeCell ref="AE57:AJ57"/>
    <mergeCell ref="AK218:AS218"/>
    <mergeCell ref="AE53:AJ53"/>
    <mergeCell ref="AT84:BJ84"/>
    <mergeCell ref="AT83:BJ83"/>
    <mergeCell ref="AK56:AS56"/>
    <mergeCell ref="AK59:AS59"/>
    <mergeCell ref="AK62:AS62"/>
    <mergeCell ref="AK61:AS61"/>
    <mergeCell ref="AK63:AS63"/>
    <mergeCell ref="AE81:AJ81"/>
    <mergeCell ref="A218:AD218"/>
    <mergeCell ref="AK190:AS190"/>
    <mergeCell ref="AK225:AS225"/>
    <mergeCell ref="AK222:AS222"/>
    <mergeCell ref="AK221:AS221"/>
    <mergeCell ref="AK210:AS210"/>
    <mergeCell ref="AK211:AS211"/>
    <mergeCell ref="AK215:AS215"/>
    <mergeCell ref="AK224:AS224"/>
    <mergeCell ref="AK223:AS223"/>
    <mergeCell ref="A221:AD221"/>
    <mergeCell ref="A222:AD222"/>
    <mergeCell ref="AE222:AJ222"/>
    <mergeCell ref="A224:AD224"/>
    <mergeCell ref="AE223:AJ223"/>
    <mergeCell ref="AE224:AJ224"/>
    <mergeCell ref="A223:AD223"/>
    <mergeCell ref="A216:AD216"/>
    <mergeCell ref="A220:AD220"/>
    <mergeCell ref="A198:AD198"/>
    <mergeCell ref="AE198:AJ198"/>
    <mergeCell ref="A215:AD215"/>
    <mergeCell ref="AE215:AJ215"/>
    <mergeCell ref="AE214:AJ214"/>
    <mergeCell ref="A214:AD214"/>
    <mergeCell ref="A207:AD207"/>
    <mergeCell ref="A217:AD217"/>
    <mergeCell ref="A208:AD208"/>
    <mergeCell ref="AE208:AJ208"/>
    <mergeCell ref="A212:AD212"/>
    <mergeCell ref="BK198:BV198"/>
    <mergeCell ref="A204:AD204"/>
    <mergeCell ref="AE201:AJ201"/>
    <mergeCell ref="AE203:AJ203"/>
    <mergeCell ref="A202:AD202"/>
    <mergeCell ref="A201:AD201"/>
    <mergeCell ref="A203:AD203"/>
    <mergeCell ref="AT226:BJ226"/>
    <mergeCell ref="BK226:BV226"/>
    <mergeCell ref="AT227:BJ227"/>
    <mergeCell ref="AT229:BJ229"/>
    <mergeCell ref="AK214:AS214"/>
    <mergeCell ref="AK213:AS213"/>
    <mergeCell ref="BK225:BV225"/>
    <mergeCell ref="BK224:BV224"/>
    <mergeCell ref="AT225:BJ225"/>
    <mergeCell ref="AK220:AS220"/>
    <mergeCell ref="AK217:AS217"/>
    <mergeCell ref="AT219:BJ219"/>
    <mergeCell ref="AK219:AS219"/>
    <mergeCell ref="BK220:BV220"/>
    <mergeCell ref="AE204:AJ204"/>
    <mergeCell ref="AE216:AJ216"/>
    <mergeCell ref="AE221:AJ221"/>
    <mergeCell ref="AE211:AJ211"/>
    <mergeCell ref="AE220:AJ220"/>
    <mergeCell ref="AE212:AJ212"/>
    <mergeCell ref="AE207:AJ207"/>
    <mergeCell ref="AE217:AJ217"/>
    <mergeCell ref="AE218:AJ218"/>
    <mergeCell ref="AE210:AJ210"/>
    <mergeCell ref="BK47:BV47"/>
    <mergeCell ref="BK39:BV39"/>
    <mergeCell ref="BK46:BV46"/>
    <mergeCell ref="BK207:BV207"/>
    <mergeCell ref="BK201:BV201"/>
    <mergeCell ref="BK205:BV205"/>
    <mergeCell ref="BK197:BV197"/>
    <mergeCell ref="BK190:BV190"/>
    <mergeCell ref="BK182:BV182"/>
    <mergeCell ref="BK171:BV171"/>
    <mergeCell ref="BK196:BV196"/>
    <mergeCell ref="BK195:BV195"/>
    <mergeCell ref="BW29:CG29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AT31:BJ31"/>
    <mergeCell ref="AT32:BJ32"/>
    <mergeCell ref="AT35:BJ35"/>
    <mergeCell ref="BW31:CG31"/>
    <mergeCell ref="BK32:BV32"/>
    <mergeCell ref="AT33:BJ33"/>
    <mergeCell ref="BK33:BV33"/>
    <mergeCell ref="BK54:BV54"/>
    <mergeCell ref="BK51:BV51"/>
    <mergeCell ref="BW48:CG48"/>
    <mergeCell ref="BW55:CG55"/>
    <mergeCell ref="BW49:CG49"/>
    <mergeCell ref="BW51:CG51"/>
    <mergeCell ref="BK48:BV48"/>
    <mergeCell ref="BK50:BV50"/>
    <mergeCell ref="BK52:BV52"/>
    <mergeCell ref="BK55:BV55"/>
    <mergeCell ref="BW47:CG47"/>
    <mergeCell ref="BW50:CG50"/>
    <mergeCell ref="BW53:CG53"/>
    <mergeCell ref="BW58:CG58"/>
    <mergeCell ref="BW52:CG52"/>
    <mergeCell ref="BW57:CG57"/>
    <mergeCell ref="BW54:CG54"/>
    <mergeCell ref="BW73:CG73"/>
    <mergeCell ref="BW96:CG96"/>
    <mergeCell ref="BW67:CG67"/>
    <mergeCell ref="BW70:CG70"/>
    <mergeCell ref="BW71:CG71"/>
    <mergeCell ref="BW93:CG93"/>
    <mergeCell ref="BW86:CG86"/>
    <mergeCell ref="BW94:CG94"/>
    <mergeCell ref="BW79:CG79"/>
    <mergeCell ref="BW74:CG74"/>
    <mergeCell ref="BW98:CG98"/>
    <mergeCell ref="BW102:CG102"/>
    <mergeCell ref="BW97:CG97"/>
    <mergeCell ref="BW100:CG100"/>
    <mergeCell ref="BW99:CG99"/>
    <mergeCell ref="BW101:CG101"/>
    <mergeCell ref="BW105:CG105"/>
    <mergeCell ref="BW106:CG106"/>
    <mergeCell ref="BW103:CG103"/>
    <mergeCell ref="BW107:CG107"/>
    <mergeCell ref="BW104:CG104"/>
    <mergeCell ref="BW89:CG89"/>
    <mergeCell ref="BW90:CG90"/>
    <mergeCell ref="BW91:CG91"/>
    <mergeCell ref="BW95:CG95"/>
    <mergeCell ref="BW88:CG88"/>
    <mergeCell ref="BW87:CG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6:CG76"/>
    <mergeCell ref="BK80:BV80"/>
    <mergeCell ref="BK132:BV132"/>
    <mergeCell ref="BK114:BV114"/>
    <mergeCell ref="BK84:BV84"/>
    <mergeCell ref="BK88:BV88"/>
    <mergeCell ref="BK91:BV91"/>
    <mergeCell ref="BK98:BV98"/>
    <mergeCell ref="BK94:BV94"/>
    <mergeCell ref="BK92:BV92"/>
    <mergeCell ref="BW154:CG154"/>
    <mergeCell ref="BW138:CG138"/>
    <mergeCell ref="BW142:CG142"/>
    <mergeCell ref="BK137:BV137"/>
    <mergeCell ref="BW140:CG140"/>
    <mergeCell ref="BK138:BV138"/>
    <mergeCell ref="BW139:CG139"/>
    <mergeCell ref="BK140:BV140"/>
    <mergeCell ref="BW137:CG137"/>
    <mergeCell ref="BK153:BV153"/>
    <mergeCell ref="BW161:CG161"/>
    <mergeCell ref="BW169:CG169"/>
    <mergeCell ref="BW168:CG168"/>
    <mergeCell ref="BW167:CG167"/>
    <mergeCell ref="BK109:BV109"/>
    <mergeCell ref="BK110:BV110"/>
    <mergeCell ref="BK111:BV111"/>
    <mergeCell ref="BW135:CG135"/>
    <mergeCell ref="BK134:BV134"/>
    <mergeCell ref="BK135:BV135"/>
    <mergeCell ref="BK113:BV113"/>
    <mergeCell ref="BK133:BV133"/>
    <mergeCell ref="BW133:CG133"/>
    <mergeCell ref="BW111:CG111"/>
    <mergeCell ref="BK152:BV152"/>
    <mergeCell ref="BW153:CG153"/>
    <mergeCell ref="BW152:CG152"/>
    <mergeCell ref="BW130:CG130"/>
    <mergeCell ref="BK131:BV131"/>
    <mergeCell ref="BW131:CG131"/>
    <mergeCell ref="BK136:BV136"/>
    <mergeCell ref="BW136:CG136"/>
    <mergeCell ref="BW145:CG145"/>
    <mergeCell ref="BW147:CG147"/>
    <mergeCell ref="BK125:BV125"/>
    <mergeCell ref="BW118:CG118"/>
    <mergeCell ref="BW121:CG121"/>
    <mergeCell ref="BW129:CG129"/>
    <mergeCell ref="BW125:CG125"/>
    <mergeCell ref="BW126:CG126"/>
    <mergeCell ref="BK118:BV118"/>
    <mergeCell ref="BW115:CG115"/>
    <mergeCell ref="BW123:CG123"/>
    <mergeCell ref="BW124:CG124"/>
    <mergeCell ref="BK115:BV115"/>
    <mergeCell ref="BK117:BV117"/>
    <mergeCell ref="BK116:BV116"/>
    <mergeCell ref="BW116:CG116"/>
    <mergeCell ref="AK152:AS152"/>
    <mergeCell ref="BK181:BV181"/>
    <mergeCell ref="AT181:BJ181"/>
    <mergeCell ref="AT182:BJ182"/>
    <mergeCell ref="AK182:AS182"/>
    <mergeCell ref="AK181:AS181"/>
    <mergeCell ref="BK161:BV161"/>
    <mergeCell ref="BK160:BV160"/>
    <mergeCell ref="BK163:BV163"/>
    <mergeCell ref="AT156:BJ156"/>
    <mergeCell ref="AK157:AS157"/>
    <mergeCell ref="AK158:AS158"/>
    <mergeCell ref="AK153:AS153"/>
    <mergeCell ref="AK156:AS156"/>
    <mergeCell ref="AK154:AS154"/>
    <mergeCell ref="AK155:AS155"/>
    <mergeCell ref="AK160:AS160"/>
    <mergeCell ref="AT161:BJ161"/>
    <mergeCell ref="AT147:BJ147"/>
    <mergeCell ref="AT153:BJ153"/>
    <mergeCell ref="AT154:BJ154"/>
    <mergeCell ref="AT150:BJ150"/>
    <mergeCell ref="AT151:BJ151"/>
    <mergeCell ref="AT160:BJ160"/>
    <mergeCell ref="AK147:AS147"/>
    <mergeCell ref="AT152:BJ152"/>
    <mergeCell ref="BW120:CG120"/>
    <mergeCell ref="BK119:BV119"/>
    <mergeCell ref="BK120:BV120"/>
    <mergeCell ref="BK122:BV122"/>
    <mergeCell ref="BW122:CG122"/>
    <mergeCell ref="BK121:BV121"/>
    <mergeCell ref="BW117:CG117"/>
    <mergeCell ref="AT131:BJ131"/>
    <mergeCell ref="BK139:BV139"/>
    <mergeCell ref="AT146:BJ146"/>
    <mergeCell ref="AT129:BJ129"/>
    <mergeCell ref="AT118:BJ118"/>
    <mergeCell ref="BW119:CG119"/>
    <mergeCell ref="BK130:BV130"/>
    <mergeCell ref="AT121:BJ121"/>
    <mergeCell ref="AT143:BJ143"/>
    <mergeCell ref="BW108:CG108"/>
    <mergeCell ref="BW114:CG114"/>
    <mergeCell ref="BW112:CG112"/>
    <mergeCell ref="BW109:CG109"/>
    <mergeCell ref="BW110:CG110"/>
    <mergeCell ref="BW113:CG113"/>
    <mergeCell ref="A131:AD131"/>
    <mergeCell ref="A130:AD130"/>
    <mergeCell ref="A121:AD121"/>
    <mergeCell ref="A119:AC119"/>
    <mergeCell ref="A123:AD123"/>
    <mergeCell ref="A124:AD124"/>
    <mergeCell ref="A126:AD126"/>
    <mergeCell ref="A125:AD125"/>
    <mergeCell ref="AE136:AJ136"/>
    <mergeCell ref="AE134:AJ134"/>
    <mergeCell ref="A136:AD136"/>
    <mergeCell ref="AE131:AJ131"/>
    <mergeCell ref="A134:AD134"/>
    <mergeCell ref="A132:AD132"/>
    <mergeCell ref="AE132:AJ132"/>
    <mergeCell ref="A133:AD133"/>
    <mergeCell ref="A135:AD135"/>
    <mergeCell ref="AE135:AJ135"/>
    <mergeCell ref="AE139:AJ139"/>
    <mergeCell ref="AE140:AJ140"/>
    <mergeCell ref="A139:AD139"/>
    <mergeCell ref="AE183:AJ183"/>
    <mergeCell ref="AE176:AJ176"/>
    <mergeCell ref="A182:AD182"/>
    <mergeCell ref="A163:AD163"/>
    <mergeCell ref="A167:AC167"/>
    <mergeCell ref="A159:AC159"/>
    <mergeCell ref="A164:AD164"/>
    <mergeCell ref="BK240:BV240"/>
    <mergeCell ref="AE234:AJ234"/>
    <mergeCell ref="BK234:BV234"/>
    <mergeCell ref="AT234:BJ234"/>
    <mergeCell ref="BK236:BV236"/>
    <mergeCell ref="AK240:AS240"/>
    <mergeCell ref="AT240:BJ240"/>
    <mergeCell ref="AK234:AS234"/>
    <mergeCell ref="AE235:AJ235"/>
    <mergeCell ref="AK235:AS235"/>
    <mergeCell ref="BW240:CG240"/>
    <mergeCell ref="A240:AD240"/>
    <mergeCell ref="AE240:AJ240"/>
    <mergeCell ref="A234:AD234"/>
    <mergeCell ref="AK237:AS237"/>
    <mergeCell ref="AT237:BJ237"/>
    <mergeCell ref="BW234:CG234"/>
    <mergeCell ref="BW236:CG236"/>
    <mergeCell ref="A238:AD238"/>
    <mergeCell ref="AE238:AJ238"/>
    <mergeCell ref="AK233:AS233"/>
    <mergeCell ref="A227:AC227"/>
    <mergeCell ref="A229:AC229"/>
    <mergeCell ref="AK226:AS226"/>
    <mergeCell ref="AK231:AS231"/>
    <mergeCell ref="AE230:AJ230"/>
    <mergeCell ref="AK228:AS228"/>
    <mergeCell ref="AE227:AJ227"/>
    <mergeCell ref="AE229:AJ229"/>
    <mergeCell ref="AE226:AJ226"/>
    <mergeCell ref="AK229:AS229"/>
    <mergeCell ref="AE231:AJ231"/>
    <mergeCell ref="A225:AD225"/>
    <mergeCell ref="AK230:AS230"/>
    <mergeCell ref="A232:AD232"/>
    <mergeCell ref="A233:AD233"/>
    <mergeCell ref="AT232:BJ232"/>
    <mergeCell ref="AE228:AJ228"/>
    <mergeCell ref="AE232:AJ232"/>
    <mergeCell ref="AK232:AS232"/>
    <mergeCell ref="AE233:AJ233"/>
    <mergeCell ref="AT233:BJ233"/>
    <mergeCell ref="AT231:BJ231"/>
    <mergeCell ref="AT230:BJ230"/>
    <mergeCell ref="A219:AD219"/>
    <mergeCell ref="AE219:AJ219"/>
    <mergeCell ref="AT236:BJ236"/>
    <mergeCell ref="AE236:AJ236"/>
    <mergeCell ref="AK236:AS236"/>
    <mergeCell ref="AE225:AJ225"/>
    <mergeCell ref="A231:AD231"/>
    <mergeCell ref="A230:AD230"/>
    <mergeCell ref="A228:AC228"/>
    <mergeCell ref="A226:AD226"/>
    <mergeCell ref="AQ243:AR243"/>
    <mergeCell ref="BK237:BV237"/>
    <mergeCell ref="AT223:BJ223"/>
    <mergeCell ref="AT224:BJ224"/>
    <mergeCell ref="BK230:BV230"/>
    <mergeCell ref="AT228:BJ228"/>
    <mergeCell ref="BK223:BV223"/>
    <mergeCell ref="A239:IV239"/>
    <mergeCell ref="BK243:BV243"/>
    <mergeCell ref="A235:AD235"/>
    <mergeCell ref="AT90:BJ90"/>
    <mergeCell ref="BK93:BV93"/>
    <mergeCell ref="BK233:BV233"/>
    <mergeCell ref="BK232:BV232"/>
    <mergeCell ref="BK231:BV231"/>
    <mergeCell ref="BK222:BV222"/>
    <mergeCell ref="BK169:BV169"/>
    <mergeCell ref="BK168:BV168"/>
    <mergeCell ref="BK167:BV167"/>
    <mergeCell ref="BK129:BV129"/>
    <mergeCell ref="BK75:BV75"/>
    <mergeCell ref="AT88:BJ88"/>
    <mergeCell ref="BK82:BV82"/>
    <mergeCell ref="AT87:BJ87"/>
    <mergeCell ref="BK76:BV76"/>
    <mergeCell ref="AT86:BJ86"/>
    <mergeCell ref="BK86:BV86"/>
    <mergeCell ref="BK77:BV77"/>
    <mergeCell ref="BK83:BV83"/>
    <mergeCell ref="AT85:BJ85"/>
    <mergeCell ref="AT111:BJ111"/>
    <mergeCell ref="AT108:BJ108"/>
    <mergeCell ref="AT89:BJ89"/>
    <mergeCell ref="AT94:BJ94"/>
    <mergeCell ref="AT91:BJ91"/>
    <mergeCell ref="AT93:BJ93"/>
    <mergeCell ref="AT105:BJ105"/>
    <mergeCell ref="AT95:BJ95"/>
    <mergeCell ref="AT92:BJ92"/>
    <mergeCell ref="AT109:BJ109"/>
    <mergeCell ref="BK85:BV85"/>
    <mergeCell ref="BK99:BV99"/>
    <mergeCell ref="BK105:BV105"/>
    <mergeCell ref="BK89:BV89"/>
    <mergeCell ref="BK96:BV96"/>
    <mergeCell ref="BK90:BV90"/>
    <mergeCell ref="BK104:BV104"/>
    <mergeCell ref="BK87:BV87"/>
    <mergeCell ref="BK103:BV103"/>
    <mergeCell ref="AT120:BJ120"/>
    <mergeCell ref="AK113:AS113"/>
    <mergeCell ref="AK109:AS109"/>
    <mergeCell ref="AT106:BJ106"/>
    <mergeCell ref="AT115:BJ115"/>
    <mergeCell ref="AT112:BJ112"/>
    <mergeCell ref="AT117:BJ117"/>
    <mergeCell ref="AT119:BJ119"/>
    <mergeCell ref="AT113:BJ113"/>
    <mergeCell ref="AK178:AS178"/>
    <mergeCell ref="BK95:BV95"/>
    <mergeCell ref="BK97:BV97"/>
    <mergeCell ref="BK112:BV112"/>
    <mergeCell ref="BK102:BV102"/>
    <mergeCell ref="BK100:BV100"/>
    <mergeCell ref="BK101:BV101"/>
    <mergeCell ref="BK108:BV108"/>
    <mergeCell ref="BK106:BV106"/>
    <mergeCell ref="BK107:BV107"/>
    <mergeCell ref="BK194:BV194"/>
    <mergeCell ref="BW194:CG194"/>
    <mergeCell ref="BK178:BV178"/>
    <mergeCell ref="BW178:CG178"/>
    <mergeCell ref="BK179:BV179"/>
    <mergeCell ref="BW182:CG182"/>
    <mergeCell ref="BW183:CG183"/>
    <mergeCell ref="BK183:BV183"/>
    <mergeCell ref="BW193:CG193"/>
    <mergeCell ref="BK176:BV176"/>
    <mergeCell ref="AT192:BJ192"/>
    <mergeCell ref="BK177:BV177"/>
    <mergeCell ref="AK183:AS183"/>
    <mergeCell ref="AK189:AS189"/>
    <mergeCell ref="AK185:AS185"/>
    <mergeCell ref="AK192:AS192"/>
    <mergeCell ref="AT177:BJ177"/>
    <mergeCell ref="AT180:BJ180"/>
    <mergeCell ref="AK180:AS180"/>
    <mergeCell ref="BW177:CG177"/>
    <mergeCell ref="BW185:CG185"/>
    <mergeCell ref="BW184:CG184"/>
    <mergeCell ref="BK186:BV186"/>
    <mergeCell ref="BK185:BV185"/>
    <mergeCell ref="BW186:CG186"/>
    <mergeCell ref="BK184:BV184"/>
    <mergeCell ref="BW181:CG181"/>
    <mergeCell ref="AE188:AJ188"/>
    <mergeCell ref="AK191:AS191"/>
    <mergeCell ref="AK175:AS175"/>
    <mergeCell ref="AE182:AJ182"/>
    <mergeCell ref="AK170:AS170"/>
    <mergeCell ref="AE170:AJ170"/>
    <mergeCell ref="AE172:AJ172"/>
    <mergeCell ref="AE180:AJ180"/>
    <mergeCell ref="AE178:AJ178"/>
    <mergeCell ref="AK169:AS169"/>
    <mergeCell ref="AK51:AS51"/>
    <mergeCell ref="AT51:BJ51"/>
    <mergeCell ref="AK135:AS135"/>
    <mergeCell ref="AT135:BJ135"/>
    <mergeCell ref="AK146:AS146"/>
    <mergeCell ref="AK143:AS143"/>
    <mergeCell ref="AK142:AS142"/>
    <mergeCell ref="AT139:BJ139"/>
    <mergeCell ref="AT96:BJ96"/>
    <mergeCell ref="A209:AD209"/>
    <mergeCell ref="AE209:AJ209"/>
    <mergeCell ref="AE181:AJ181"/>
    <mergeCell ref="AT166:BJ166"/>
    <mergeCell ref="A194:AD194"/>
    <mergeCell ref="AE194:AJ194"/>
    <mergeCell ref="AK194:AS194"/>
    <mergeCell ref="AT194:BJ194"/>
    <mergeCell ref="AT175:BJ175"/>
    <mergeCell ref="AK168:AS168"/>
    <mergeCell ref="AE145:AJ145"/>
    <mergeCell ref="AE144:AJ144"/>
    <mergeCell ref="A51:AC51"/>
    <mergeCell ref="AE51:AJ51"/>
    <mergeCell ref="AE102:AJ102"/>
    <mergeCell ref="A140:AD140"/>
    <mergeCell ref="A137:AD137"/>
    <mergeCell ref="AE137:AJ137"/>
    <mergeCell ref="A138:AD138"/>
    <mergeCell ref="AE138:AJ138"/>
    <mergeCell ref="AK137:AS137"/>
    <mergeCell ref="AE146:AJ146"/>
    <mergeCell ref="A177:AC177"/>
    <mergeCell ref="AE177:AJ177"/>
    <mergeCell ref="AK177:AS177"/>
    <mergeCell ref="AE162:AJ162"/>
    <mergeCell ref="AE163:AJ163"/>
    <mergeCell ref="AK162:AS162"/>
    <mergeCell ref="AK167:AS167"/>
    <mergeCell ref="AK166:AS166"/>
    <mergeCell ref="AK163:AS163"/>
    <mergeCell ref="BK235:BV235"/>
    <mergeCell ref="BW235:CG235"/>
    <mergeCell ref="A180:AC180"/>
    <mergeCell ref="AT178:BJ178"/>
    <mergeCell ref="A179:AC179"/>
    <mergeCell ref="AE179:AJ179"/>
    <mergeCell ref="AK179:AS179"/>
    <mergeCell ref="AT179:BJ179"/>
    <mergeCell ref="AE202:AJ202"/>
    <mergeCell ref="AT235:BJ235"/>
    <mergeCell ref="AK174:AS174"/>
    <mergeCell ref="AT174:BJ174"/>
    <mergeCell ref="BW179:CG179"/>
    <mergeCell ref="BK180:BV180"/>
    <mergeCell ref="BW180:CG180"/>
    <mergeCell ref="AK176:AS176"/>
    <mergeCell ref="BW175:CG175"/>
    <mergeCell ref="BK175:BV175"/>
    <mergeCell ref="AT176:BJ176"/>
    <mergeCell ref="BK174:BV174"/>
    <mergeCell ref="BW174:CG174"/>
    <mergeCell ref="A127:AD127"/>
    <mergeCell ref="AE127:AJ127"/>
    <mergeCell ref="AK127:AS127"/>
    <mergeCell ref="AT127:BJ127"/>
    <mergeCell ref="BK127:BV127"/>
    <mergeCell ref="BW127:CG127"/>
    <mergeCell ref="A174:AD174"/>
    <mergeCell ref="AE174:AJ174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22">
      <selection activeCell="BY32" sqref="BY32:CN32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127</v>
      </c>
    </row>
    <row r="2" spans="1:108" s="8" customFormat="1" ht="25.5" customHeight="1">
      <c r="A2" s="341" t="s">
        <v>578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</row>
    <row r="3" spans="1:108" s="15" customFormat="1" ht="56.25" customHeight="1">
      <c r="A3" s="342" t="s">
        <v>13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 t="s">
        <v>14</v>
      </c>
      <c r="AC3" s="335"/>
      <c r="AD3" s="335"/>
      <c r="AE3" s="335"/>
      <c r="AF3" s="335"/>
      <c r="AG3" s="335"/>
      <c r="AH3" s="335" t="s">
        <v>580</v>
      </c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 t="s">
        <v>128</v>
      </c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 t="s">
        <v>16</v>
      </c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 t="s">
        <v>17</v>
      </c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6"/>
    </row>
    <row r="4" spans="1:108" s="9" customFormat="1" ht="12" customHeight="1" thickBot="1">
      <c r="A4" s="339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37">
        <v>2</v>
      </c>
      <c r="AC4" s="337"/>
      <c r="AD4" s="337"/>
      <c r="AE4" s="337"/>
      <c r="AF4" s="337"/>
      <c r="AG4" s="337"/>
      <c r="AH4" s="337">
        <v>3</v>
      </c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>
        <v>4</v>
      </c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>
        <v>5</v>
      </c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>
        <v>6</v>
      </c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8"/>
    </row>
    <row r="5" spans="1:108" s="16" customFormat="1" ht="23.25" customHeight="1">
      <c r="A5" s="328" t="s">
        <v>581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9"/>
      <c r="AB5" s="330" t="s">
        <v>129</v>
      </c>
      <c r="AC5" s="331"/>
      <c r="AD5" s="331"/>
      <c r="AE5" s="331"/>
      <c r="AF5" s="331"/>
      <c r="AG5" s="331"/>
      <c r="AH5" s="331" t="s">
        <v>582</v>
      </c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2">
        <f>BC28</f>
        <v>321236.9800000042</v>
      </c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2">
        <f>BY28</f>
        <v>-295492.0900000036</v>
      </c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2">
        <f>BC5-BY5</f>
        <v>616729.0700000077</v>
      </c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4"/>
    </row>
    <row r="6" spans="1:108" s="16" customFormat="1" ht="13.5" customHeight="1">
      <c r="A6" s="314" t="s">
        <v>20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5"/>
      <c r="AB6" s="316" t="s">
        <v>130</v>
      </c>
      <c r="AC6" s="317"/>
      <c r="AD6" s="317"/>
      <c r="AE6" s="317"/>
      <c r="AF6" s="317"/>
      <c r="AG6" s="318"/>
      <c r="AH6" s="322" t="s">
        <v>582</v>
      </c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8"/>
      <c r="BC6" s="304" t="s">
        <v>27</v>
      </c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6"/>
      <c r="BY6" s="304" t="s">
        <v>27</v>
      </c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6"/>
      <c r="CO6" s="304" t="s">
        <v>27</v>
      </c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10"/>
    </row>
    <row r="7" spans="1:108" ht="23.25" customHeight="1">
      <c r="A7" s="326" t="s">
        <v>583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7"/>
      <c r="AB7" s="319"/>
      <c r="AC7" s="320"/>
      <c r="AD7" s="320"/>
      <c r="AE7" s="320"/>
      <c r="AF7" s="320"/>
      <c r="AG7" s="321"/>
      <c r="AH7" s="323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1"/>
      <c r="BC7" s="307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9"/>
      <c r="BY7" s="307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9"/>
      <c r="CO7" s="307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11"/>
    </row>
    <row r="8" spans="1:108" ht="13.5" customHeight="1">
      <c r="A8" s="324" t="s">
        <v>131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5"/>
      <c r="AB8" s="316"/>
      <c r="AC8" s="317"/>
      <c r="AD8" s="317"/>
      <c r="AE8" s="317"/>
      <c r="AF8" s="317"/>
      <c r="AG8" s="318"/>
      <c r="AH8" s="322" t="s">
        <v>27</v>
      </c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8"/>
      <c r="BC8" s="304" t="s">
        <v>27</v>
      </c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6"/>
      <c r="BY8" s="304" t="s">
        <v>27</v>
      </c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6"/>
      <c r="CO8" s="304" t="s">
        <v>27</v>
      </c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10"/>
    </row>
    <row r="9" spans="1:108" ht="13.5" customHeight="1">
      <c r="A9" s="312" t="s">
        <v>27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3"/>
      <c r="AB9" s="319"/>
      <c r="AC9" s="320"/>
      <c r="AD9" s="320"/>
      <c r="AE9" s="320"/>
      <c r="AF9" s="320"/>
      <c r="AG9" s="321"/>
      <c r="AH9" s="323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1"/>
      <c r="BC9" s="307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9"/>
      <c r="BY9" s="307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9"/>
      <c r="CO9" s="307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11"/>
    </row>
    <row r="10" spans="1:108" ht="13.5" customHeight="1">
      <c r="A10" s="294" t="s">
        <v>27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5"/>
      <c r="AB10" s="296"/>
      <c r="AC10" s="297"/>
      <c r="AD10" s="297"/>
      <c r="AE10" s="297"/>
      <c r="AF10" s="297"/>
      <c r="AG10" s="297"/>
      <c r="AH10" s="297" t="s">
        <v>27</v>
      </c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2" t="s">
        <v>27</v>
      </c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 t="s">
        <v>27</v>
      </c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 t="s">
        <v>27</v>
      </c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3"/>
    </row>
    <row r="11" spans="1:108" ht="13.5" customHeight="1">
      <c r="A11" s="294" t="s">
        <v>27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5"/>
      <c r="AB11" s="296"/>
      <c r="AC11" s="297"/>
      <c r="AD11" s="297"/>
      <c r="AE11" s="297"/>
      <c r="AF11" s="297"/>
      <c r="AG11" s="297"/>
      <c r="AH11" s="297" t="s">
        <v>27</v>
      </c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2" t="s">
        <v>27</v>
      </c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 t="s">
        <v>27</v>
      </c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 t="s">
        <v>27</v>
      </c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3"/>
    </row>
    <row r="12" spans="1:108" ht="13.5" customHeight="1">
      <c r="A12" s="294" t="s">
        <v>27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5"/>
      <c r="AB12" s="296"/>
      <c r="AC12" s="297"/>
      <c r="AD12" s="297"/>
      <c r="AE12" s="297"/>
      <c r="AF12" s="297"/>
      <c r="AG12" s="297"/>
      <c r="AH12" s="297" t="s">
        <v>27</v>
      </c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2" t="s">
        <v>27</v>
      </c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 t="s">
        <v>27</v>
      </c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 t="s">
        <v>27</v>
      </c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3"/>
    </row>
    <row r="13" spans="1:108" ht="13.5" customHeight="1">
      <c r="A13" s="294" t="s">
        <v>27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5"/>
      <c r="AB13" s="296"/>
      <c r="AC13" s="297"/>
      <c r="AD13" s="297"/>
      <c r="AE13" s="297"/>
      <c r="AF13" s="297"/>
      <c r="AG13" s="297"/>
      <c r="AH13" s="297" t="s">
        <v>27</v>
      </c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2" t="s">
        <v>27</v>
      </c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 t="s">
        <v>27</v>
      </c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 t="s">
        <v>27</v>
      </c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3"/>
    </row>
    <row r="14" spans="1:108" ht="13.5" customHeight="1">
      <c r="A14" s="294" t="s">
        <v>27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5"/>
      <c r="AB14" s="296"/>
      <c r="AC14" s="297"/>
      <c r="AD14" s="297"/>
      <c r="AE14" s="297"/>
      <c r="AF14" s="297"/>
      <c r="AG14" s="297"/>
      <c r="AH14" s="297" t="s">
        <v>27</v>
      </c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2" t="s">
        <v>27</v>
      </c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 t="s">
        <v>27</v>
      </c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 t="s">
        <v>27</v>
      </c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3"/>
    </row>
    <row r="15" spans="1:108" ht="13.5" customHeight="1">
      <c r="A15" s="294" t="s">
        <v>27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5"/>
      <c r="AB15" s="296"/>
      <c r="AC15" s="297"/>
      <c r="AD15" s="297"/>
      <c r="AE15" s="297"/>
      <c r="AF15" s="297"/>
      <c r="AG15" s="297"/>
      <c r="AH15" s="297" t="s">
        <v>27</v>
      </c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2" t="s">
        <v>27</v>
      </c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 t="s">
        <v>27</v>
      </c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 t="s">
        <v>27</v>
      </c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3"/>
    </row>
    <row r="16" spans="1:108" ht="13.5" customHeight="1">
      <c r="A16" s="294" t="s">
        <v>27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5"/>
      <c r="AB16" s="296"/>
      <c r="AC16" s="297"/>
      <c r="AD16" s="297"/>
      <c r="AE16" s="297"/>
      <c r="AF16" s="297"/>
      <c r="AG16" s="297"/>
      <c r="AH16" s="297" t="s">
        <v>27</v>
      </c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2" t="s">
        <v>27</v>
      </c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 t="s">
        <v>27</v>
      </c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 t="s">
        <v>27</v>
      </c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3"/>
    </row>
    <row r="17" spans="1:108" ht="13.5" customHeight="1">
      <c r="A17" s="294" t="s">
        <v>27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5"/>
      <c r="AB17" s="296"/>
      <c r="AC17" s="297"/>
      <c r="AD17" s="297"/>
      <c r="AE17" s="297"/>
      <c r="AF17" s="297"/>
      <c r="AG17" s="297"/>
      <c r="AH17" s="297" t="s">
        <v>27</v>
      </c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2" t="s">
        <v>27</v>
      </c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 t="s">
        <v>27</v>
      </c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 t="s">
        <v>27</v>
      </c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3"/>
    </row>
    <row r="18" spans="1:108" ht="13.5" customHeight="1">
      <c r="A18" s="294" t="s">
        <v>27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5"/>
      <c r="AB18" s="296"/>
      <c r="AC18" s="297"/>
      <c r="AD18" s="297"/>
      <c r="AE18" s="297"/>
      <c r="AF18" s="297"/>
      <c r="AG18" s="297"/>
      <c r="AH18" s="297" t="s">
        <v>27</v>
      </c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2" t="s">
        <v>27</v>
      </c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 t="s">
        <v>27</v>
      </c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 t="s">
        <v>27</v>
      </c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3"/>
    </row>
    <row r="19" spans="1:108" ht="13.5" customHeight="1">
      <c r="A19" s="294" t="s">
        <v>27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5"/>
      <c r="AB19" s="296"/>
      <c r="AC19" s="297"/>
      <c r="AD19" s="297"/>
      <c r="AE19" s="297"/>
      <c r="AF19" s="297"/>
      <c r="AG19" s="297"/>
      <c r="AH19" s="297" t="s">
        <v>27</v>
      </c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2" t="s">
        <v>27</v>
      </c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 t="s">
        <v>27</v>
      </c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 t="s">
        <v>27</v>
      </c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3"/>
    </row>
    <row r="20" spans="1:108" ht="13.5" customHeight="1">
      <c r="A20" s="294" t="s">
        <v>27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5"/>
      <c r="AB20" s="296"/>
      <c r="AC20" s="297"/>
      <c r="AD20" s="297"/>
      <c r="AE20" s="297"/>
      <c r="AF20" s="297"/>
      <c r="AG20" s="297"/>
      <c r="AH20" s="297" t="s">
        <v>27</v>
      </c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2" t="s">
        <v>27</v>
      </c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 t="s">
        <v>27</v>
      </c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 t="s">
        <v>27</v>
      </c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3"/>
    </row>
    <row r="21" spans="1:108" s="16" customFormat="1" ht="23.25" customHeight="1">
      <c r="A21" s="300" t="s">
        <v>584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1"/>
      <c r="AB21" s="296" t="s">
        <v>132</v>
      </c>
      <c r="AC21" s="297"/>
      <c r="AD21" s="297"/>
      <c r="AE21" s="297"/>
      <c r="AF21" s="297"/>
      <c r="AG21" s="297"/>
      <c r="AH21" s="297" t="s">
        <v>582</v>
      </c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2" t="s">
        <v>27</v>
      </c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 t="s">
        <v>27</v>
      </c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 t="s">
        <v>27</v>
      </c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3"/>
    </row>
    <row r="22" spans="1:108" s="16" customFormat="1" ht="12.75" customHeight="1">
      <c r="A22" s="314" t="s">
        <v>131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5"/>
      <c r="AB22" s="316"/>
      <c r="AC22" s="317"/>
      <c r="AD22" s="317"/>
      <c r="AE22" s="317"/>
      <c r="AF22" s="317"/>
      <c r="AG22" s="318"/>
      <c r="AH22" s="322" t="s">
        <v>27</v>
      </c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8"/>
      <c r="BC22" s="304" t="s">
        <v>27</v>
      </c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6"/>
      <c r="BY22" s="304" t="s">
        <v>27</v>
      </c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6"/>
      <c r="CO22" s="304" t="s">
        <v>27</v>
      </c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10"/>
    </row>
    <row r="23" spans="1:108" s="16" customFormat="1" ht="13.5" customHeight="1">
      <c r="A23" s="312" t="s">
        <v>27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3"/>
      <c r="AB23" s="319"/>
      <c r="AC23" s="320"/>
      <c r="AD23" s="320"/>
      <c r="AE23" s="320"/>
      <c r="AF23" s="320"/>
      <c r="AG23" s="321"/>
      <c r="AH23" s="323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1"/>
      <c r="BC23" s="307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9"/>
      <c r="BY23" s="307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9"/>
      <c r="CO23" s="307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11"/>
    </row>
    <row r="24" spans="1:108" s="16" customFormat="1" ht="13.5" customHeight="1">
      <c r="A24" s="294" t="s">
        <v>27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5"/>
      <c r="AB24" s="296"/>
      <c r="AC24" s="297"/>
      <c r="AD24" s="297"/>
      <c r="AE24" s="297"/>
      <c r="AF24" s="297"/>
      <c r="AG24" s="297"/>
      <c r="AH24" s="297" t="s">
        <v>27</v>
      </c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2" t="s">
        <v>27</v>
      </c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 t="s">
        <v>27</v>
      </c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 t="s">
        <v>27</v>
      </c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3"/>
    </row>
    <row r="25" spans="1:108" s="16" customFormat="1" ht="13.5" customHeight="1">
      <c r="A25" s="294" t="s">
        <v>27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5"/>
      <c r="AB25" s="296"/>
      <c r="AC25" s="297"/>
      <c r="AD25" s="297"/>
      <c r="AE25" s="297"/>
      <c r="AF25" s="297"/>
      <c r="AG25" s="297"/>
      <c r="AH25" s="297" t="s">
        <v>27</v>
      </c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2" t="s">
        <v>27</v>
      </c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 t="s">
        <v>27</v>
      </c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 t="s">
        <v>27</v>
      </c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3"/>
    </row>
    <row r="26" spans="1:108" s="16" customFormat="1" ht="13.5" customHeight="1">
      <c r="A26" s="294" t="s">
        <v>27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5"/>
      <c r="AB26" s="296"/>
      <c r="AC26" s="297"/>
      <c r="AD26" s="297"/>
      <c r="AE26" s="297"/>
      <c r="AF26" s="297"/>
      <c r="AG26" s="297"/>
      <c r="AH26" s="297" t="s">
        <v>27</v>
      </c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2" t="s">
        <v>27</v>
      </c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 t="s">
        <v>27</v>
      </c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 t="s">
        <v>27</v>
      </c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3"/>
    </row>
    <row r="27" spans="1:108" s="16" customFormat="1" ht="13.5" customHeight="1">
      <c r="A27" s="294" t="s">
        <v>27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5"/>
      <c r="AB27" s="296"/>
      <c r="AC27" s="297"/>
      <c r="AD27" s="297"/>
      <c r="AE27" s="297"/>
      <c r="AF27" s="297"/>
      <c r="AG27" s="297"/>
      <c r="AH27" s="297" t="s">
        <v>27</v>
      </c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2" t="s">
        <v>27</v>
      </c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 t="s">
        <v>27</v>
      </c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 t="s">
        <v>27</v>
      </c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3"/>
    </row>
    <row r="28" spans="1:108" s="16" customFormat="1" ht="13.5" customHeight="1">
      <c r="A28" s="302" t="s">
        <v>133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3"/>
      <c r="AB28" s="296" t="s">
        <v>134</v>
      </c>
      <c r="AC28" s="297"/>
      <c r="AD28" s="297"/>
      <c r="AE28" s="297"/>
      <c r="AF28" s="297"/>
      <c r="AG28" s="297"/>
      <c r="AH28" s="297" t="s">
        <v>135</v>
      </c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1">
        <f>BC29+BC31</f>
        <v>321236.9800000042</v>
      </c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1">
        <f>BY29+BY31</f>
        <v>-295492.0900000036</v>
      </c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1">
        <f>BC28-BY28</f>
        <v>616729.0700000077</v>
      </c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3"/>
    </row>
    <row r="29" spans="1:108" s="16" customFormat="1" ht="23.25" customHeight="1">
      <c r="A29" s="300" t="s">
        <v>585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1"/>
      <c r="AB29" s="296" t="s">
        <v>136</v>
      </c>
      <c r="AC29" s="297"/>
      <c r="AD29" s="297"/>
      <c r="AE29" s="297"/>
      <c r="AF29" s="297"/>
      <c r="AG29" s="297"/>
      <c r="AH29" s="297" t="s">
        <v>137</v>
      </c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1">
        <f>-стр1!BB13</f>
        <v>-38183300</v>
      </c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1">
        <f>-стр1!BX13</f>
        <v>-19489039.270000003</v>
      </c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 t="s">
        <v>126</v>
      </c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3"/>
    </row>
    <row r="30" spans="1:108" s="16" customFormat="1" ht="13.5" customHeight="1">
      <c r="A30" s="294" t="s">
        <v>27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5"/>
      <c r="AB30" s="296"/>
      <c r="AC30" s="297"/>
      <c r="AD30" s="297"/>
      <c r="AE30" s="297"/>
      <c r="AF30" s="297"/>
      <c r="AG30" s="297"/>
      <c r="AH30" s="297" t="s">
        <v>27</v>
      </c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2" t="s">
        <v>27</v>
      </c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 t="s">
        <v>27</v>
      </c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 t="s">
        <v>126</v>
      </c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3"/>
    </row>
    <row r="31" spans="1:108" s="16" customFormat="1" ht="23.25" customHeight="1">
      <c r="A31" s="298" t="s">
        <v>586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9"/>
      <c r="AB31" s="296" t="s">
        <v>138</v>
      </c>
      <c r="AC31" s="297"/>
      <c r="AD31" s="297"/>
      <c r="AE31" s="297"/>
      <c r="AF31" s="297"/>
      <c r="AG31" s="297"/>
      <c r="AH31" s="297" t="s">
        <v>139</v>
      </c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1">
        <f>стр2!AT7</f>
        <v>38504536.980000004</v>
      </c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1">
        <f>стр2!BK7</f>
        <v>19193547.18</v>
      </c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 t="s">
        <v>126</v>
      </c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3"/>
    </row>
    <row r="32" spans="1:108" ht="14.25" customHeight="1" thickBot="1">
      <c r="A32" s="287" t="s">
        <v>27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8"/>
      <c r="AB32" s="289"/>
      <c r="AC32" s="290"/>
      <c r="AD32" s="290"/>
      <c r="AE32" s="290"/>
      <c r="AF32" s="290"/>
      <c r="AG32" s="290"/>
      <c r="AH32" s="290" t="s">
        <v>27</v>
      </c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85" t="s">
        <v>27</v>
      </c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 t="s">
        <v>27</v>
      </c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 t="s">
        <v>126</v>
      </c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6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140</v>
      </c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I35" s="284" t="s">
        <v>555</v>
      </c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</row>
    <row r="36" spans="15:66" s="1" customFormat="1" ht="12.75">
      <c r="O36" s="279" t="s">
        <v>141</v>
      </c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I36" s="279" t="s">
        <v>142</v>
      </c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</row>
    <row r="37" s="1" customFormat="1" ht="20.25" customHeight="1"/>
    <row r="38" s="1" customFormat="1" ht="12.75">
      <c r="A38" s="1" t="s">
        <v>143</v>
      </c>
    </row>
    <row r="39" spans="1:78" s="1" customFormat="1" ht="12.75">
      <c r="A39" s="1" t="s">
        <v>144</v>
      </c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U39" s="284" t="s">
        <v>145</v>
      </c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</row>
    <row r="40" spans="27:78" s="1" customFormat="1" ht="12.75">
      <c r="AA40" s="279" t="s">
        <v>141</v>
      </c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U40" s="279" t="s">
        <v>142</v>
      </c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</row>
    <row r="41" s="1" customFormat="1" ht="19.5" customHeight="1"/>
    <row r="42" spans="1:71" s="1" customFormat="1" ht="12.75">
      <c r="A42" s="1" t="s">
        <v>146</v>
      </c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N42" s="284" t="s">
        <v>147</v>
      </c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</row>
    <row r="43" spans="20:71" s="1" customFormat="1" ht="12.75">
      <c r="T43" s="279" t="s">
        <v>141</v>
      </c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N43" s="279" t="s">
        <v>142</v>
      </c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</row>
    <row r="44" s="1" customFormat="1" ht="19.5" customHeight="1"/>
    <row r="45" spans="1:37" s="1" customFormat="1" ht="12.75">
      <c r="A45" s="278" t="s">
        <v>148</v>
      </c>
      <c r="B45" s="278"/>
      <c r="C45" s="281" t="s">
        <v>342</v>
      </c>
      <c r="D45" s="281"/>
      <c r="E45" s="281"/>
      <c r="F45" s="281"/>
      <c r="G45" s="281"/>
      <c r="H45" s="282" t="s">
        <v>148</v>
      </c>
      <c r="I45" s="282"/>
      <c r="J45" s="277" t="s">
        <v>74</v>
      </c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8">
        <v>2013</v>
      </c>
      <c r="AD45" s="278"/>
      <c r="AE45" s="278"/>
      <c r="AF45" s="278"/>
      <c r="AG45" s="278"/>
      <c r="AH45" s="280"/>
      <c r="AI45" s="280"/>
      <c r="AJ45" s="11"/>
      <c r="AK45" s="1" t="s">
        <v>149</v>
      </c>
    </row>
    <row r="46" s="1" customFormat="1" ht="12.75">
      <c r="J46" s="11"/>
    </row>
    <row r="47" s="1" customFormat="1" ht="12.75"/>
  </sheetData>
  <sheetProtection/>
  <mergeCells count="184"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  <mergeCell ref="AH3:BB3"/>
    <mergeCell ref="AB4:AG4"/>
    <mergeCell ref="AH4:BB4"/>
    <mergeCell ref="A4:AA4"/>
    <mergeCell ref="CO3:DD3"/>
    <mergeCell ref="BY3:CN3"/>
    <mergeCell ref="BC3:BX3"/>
    <mergeCell ref="BY5:CN5"/>
    <mergeCell ref="CO4:DD4"/>
    <mergeCell ref="BY4:CN4"/>
    <mergeCell ref="BC4:BX4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AH6:BB7"/>
    <mergeCell ref="BC6:BX7"/>
    <mergeCell ref="A8:AA8"/>
    <mergeCell ref="AB8:AG9"/>
    <mergeCell ref="AH8:BB9"/>
    <mergeCell ref="BC8:BX9"/>
    <mergeCell ref="A9:AA9"/>
    <mergeCell ref="A10:AA10"/>
    <mergeCell ref="AB10:AG10"/>
    <mergeCell ref="AH10:BB10"/>
    <mergeCell ref="AB11:AG11"/>
    <mergeCell ref="AH11:BB11"/>
    <mergeCell ref="BC11:BX11"/>
    <mergeCell ref="CO8:DD9"/>
    <mergeCell ref="BC10:BX10"/>
    <mergeCell ref="BY10:CN10"/>
    <mergeCell ref="CO10:DD10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A15:AA15"/>
    <mergeCell ref="AB15:AG15"/>
    <mergeCell ref="AH15:BB15"/>
    <mergeCell ref="BC15:BX15"/>
    <mergeCell ref="BY17:CN17"/>
    <mergeCell ref="CO17:DD17"/>
    <mergeCell ref="A16:AA16"/>
    <mergeCell ref="AB16:AG16"/>
    <mergeCell ref="AH16:BB16"/>
    <mergeCell ref="BC16:BX16"/>
    <mergeCell ref="BY15:CN15"/>
    <mergeCell ref="CO15:DD15"/>
    <mergeCell ref="BY16:CN16"/>
    <mergeCell ref="CO16:DD16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A20:AA20"/>
    <mergeCell ref="AB20:AG20"/>
    <mergeCell ref="AH20:BB20"/>
    <mergeCell ref="BC20:BX20"/>
    <mergeCell ref="BC21:BX21"/>
    <mergeCell ref="CO19:DD19"/>
    <mergeCell ref="BY20:CN20"/>
    <mergeCell ref="CO20:DD20"/>
    <mergeCell ref="BY21:CN21"/>
    <mergeCell ref="CO21:DD21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A24:AA24"/>
    <mergeCell ref="AB24:AG24"/>
    <mergeCell ref="AH24:BB24"/>
    <mergeCell ref="BC24:BX24"/>
    <mergeCell ref="BY26:CN26"/>
    <mergeCell ref="CO26:DD26"/>
    <mergeCell ref="A25:AA25"/>
    <mergeCell ref="AB25:AG25"/>
    <mergeCell ref="AH25:BB25"/>
    <mergeCell ref="BC25:BX25"/>
    <mergeCell ref="BY24:CN24"/>
    <mergeCell ref="CO24:DD24"/>
    <mergeCell ref="BY25:CN25"/>
    <mergeCell ref="CO25:DD25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A28:AA28"/>
    <mergeCell ref="AB28:AG28"/>
    <mergeCell ref="AH28:BB28"/>
    <mergeCell ref="BC28:BX28"/>
    <mergeCell ref="BY30:CN30"/>
    <mergeCell ref="CO30:DD30"/>
    <mergeCell ref="A29:AA29"/>
    <mergeCell ref="AB29:AG29"/>
    <mergeCell ref="AH29:BB29"/>
    <mergeCell ref="BC29:BX29"/>
    <mergeCell ref="BY28:CN28"/>
    <mergeCell ref="CO28:DD28"/>
    <mergeCell ref="BY29:CN29"/>
    <mergeCell ref="CO29:DD29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2013-10-02T05:54:59Z</cp:lastPrinted>
  <dcterms:created xsi:type="dcterms:W3CDTF">2010-02-04T12:03:32Z</dcterms:created>
  <dcterms:modified xsi:type="dcterms:W3CDTF">2013-10-02T05:57:12Z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